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lgfs01\kyouiku\01_教育総務・管理係\☆規則改正等\R060401_奨学資金条例\"/>
    </mc:Choice>
  </mc:AlternateContent>
  <xr:revisionPtr revIDLastSave="0" documentId="13_ncr:1_{C380D2FC-8833-428D-B0FB-941B68FCE840}" xr6:coauthVersionLast="47" xr6:coauthVersionMax="47" xr10:uidLastSave="{00000000-0000-0000-0000-000000000000}"/>
  <bookViews>
    <workbookView xWindow="-120" yWindow="-120" windowWidth="20730" windowHeight="11160" activeTab="1" xr2:uid="{00000000-000D-0000-FFFF-FFFF00000000}"/>
  </bookViews>
  <sheets>
    <sheet name="例（Aさんの場合）" sheetId="9" r:id="rId1"/>
    <sheet name="例（Bさんの場合） " sheetId="10" r:id="rId2"/>
    <sheet name="入力用" sheetId="11" r:id="rId3"/>
  </sheets>
  <definedNames>
    <definedName name="_xlnm.Print_Area" localSheetId="2">入力用!$A$1:$U$49</definedName>
    <definedName name="_xlnm.Print_Area" localSheetId="0">'例（Aさんの場合）'!$A$1:$O$50</definedName>
    <definedName name="_xlnm.Print_Area" localSheetId="1">'例（Bさんの場合） '!$A$1:$O$50</definedName>
    <definedName name="_xlnm.Print_Titles" localSheetId="2">入力用!$A:$F</definedName>
    <definedName name="_xlnm.Print_Titles" localSheetId="0">'例（Aさんの場合）'!$A:$F</definedName>
    <definedName name="_xlnm.Print_Titles" localSheetId="1">'例（Bさんの場合） '!$A:$F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1" i="9" l="1"/>
  <c r="G13" i="11"/>
  <c r="G46" i="11"/>
  <c r="J11" i="11"/>
  <c r="I11" i="11"/>
  <c r="J8" i="11"/>
  <c r="I8" i="11"/>
  <c r="G21" i="11" s="1"/>
  <c r="G39" i="10"/>
  <c r="G47" i="11" l="1"/>
  <c r="G12" i="11"/>
  <c r="G47" i="10"/>
  <c r="G48" i="10" s="1"/>
  <c r="G14" i="10"/>
  <c r="J12" i="10"/>
  <c r="I12" i="10"/>
  <c r="J9" i="10"/>
  <c r="I9" i="10"/>
  <c r="G48" i="11" l="1"/>
  <c r="G49" i="11" s="1"/>
  <c r="G13" i="10"/>
  <c r="G49" i="10" s="1"/>
  <c r="G50" i="10" s="1"/>
  <c r="G14" i="9"/>
  <c r="G47" i="9" l="1"/>
  <c r="J12" i="9"/>
  <c r="I12" i="9"/>
  <c r="J9" i="9"/>
  <c r="I9" i="9"/>
  <c r="G22" i="9" s="1"/>
  <c r="G13" i="9" l="1"/>
  <c r="G48" i="9"/>
  <c r="G49" i="9" l="1"/>
  <c r="G50"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田邉 美紅</author>
  </authors>
  <commentList>
    <comment ref="I7" authorId="0" shapeId="0" xr:uid="{00000000-0006-0000-0100-000001000000}">
      <text>
        <r>
          <rPr>
            <b/>
            <sz val="9"/>
            <color indexed="81"/>
            <rFont val="MS P ゴシック"/>
            <family val="3"/>
            <charset val="128"/>
          </rPr>
          <t>本人のアルバイト収支額は入力。
兄弟のアルバイト収入は入力しない。</t>
        </r>
      </text>
    </comment>
  </commentList>
</comments>
</file>

<file path=xl/sharedStrings.xml><?xml version="1.0" encoding="utf-8"?>
<sst xmlns="http://schemas.openxmlformats.org/spreadsheetml/2006/main" count="229" uniqueCount="69">
  <si>
    <t>続柄</t>
    <rPh sb="0" eb="1">
      <t>ツヅ</t>
    </rPh>
    <rPh sb="1" eb="2">
      <t>ガラ</t>
    </rPh>
    <phoneticPr fontId="1"/>
  </si>
  <si>
    <t>収入額</t>
    <rPh sb="0" eb="3">
      <t>シュウニュウガク</t>
    </rPh>
    <phoneticPr fontId="1"/>
  </si>
  <si>
    <t>所得額</t>
    <rPh sb="0" eb="2">
      <t>ショトク</t>
    </rPh>
    <rPh sb="2" eb="3">
      <t>ガク</t>
    </rPh>
    <phoneticPr fontId="1"/>
  </si>
  <si>
    <t>種類</t>
    <rPh sb="0" eb="2">
      <t>シュルイ</t>
    </rPh>
    <phoneticPr fontId="1"/>
  </si>
  <si>
    <t>小計Ａ</t>
    <rPh sb="0" eb="1">
      <t>ショウ</t>
    </rPh>
    <rPh sb="1" eb="2">
      <t>ケイ</t>
    </rPh>
    <phoneticPr fontId="1"/>
  </si>
  <si>
    <t>小計B</t>
    <rPh sb="0" eb="2">
      <t>ショウケイ</t>
    </rPh>
    <phoneticPr fontId="1"/>
  </si>
  <si>
    <t>給与</t>
    <rPh sb="0" eb="2">
      <t>キュウヨ</t>
    </rPh>
    <phoneticPr fontId="1"/>
  </si>
  <si>
    <t>計</t>
    <rPh sb="0" eb="1">
      <t>ケイ</t>
    </rPh>
    <phoneticPr fontId="1"/>
  </si>
  <si>
    <t>その他</t>
    <rPh sb="2" eb="3">
      <t>タ</t>
    </rPh>
    <phoneticPr fontId="1"/>
  </si>
  <si>
    <t>区 分</t>
    <rPh sb="0" eb="1">
      <t>ク</t>
    </rPh>
    <rPh sb="2" eb="3">
      <t>ブン</t>
    </rPh>
    <phoneticPr fontId="1"/>
  </si>
  <si>
    <t>金額</t>
    <rPh sb="0" eb="2">
      <t>キンガク</t>
    </rPh>
    <phoneticPr fontId="1"/>
  </si>
  <si>
    <t>世帯人員</t>
    <rPh sb="0" eb="2">
      <t>セタイ</t>
    </rPh>
    <rPh sb="2" eb="4">
      <t>ジンイン</t>
    </rPh>
    <phoneticPr fontId="1"/>
  </si>
  <si>
    <t>7人以上</t>
    <rPh sb="1" eb="2">
      <t>ニン</t>
    </rPh>
    <rPh sb="2" eb="4">
      <t>イジョウ</t>
    </rPh>
    <phoneticPr fontId="1"/>
  </si>
  <si>
    <t>1人つき120,000加算</t>
    <rPh sb="1" eb="2">
      <t>ニン</t>
    </rPh>
    <rPh sb="11" eb="13">
      <t>カサン</t>
    </rPh>
    <phoneticPr fontId="1"/>
  </si>
  <si>
    <t>年間収入</t>
    <rPh sb="0" eb="2">
      <t>ネンカン</t>
    </rPh>
    <rPh sb="2" eb="4">
      <t>シュウニュウ</t>
    </rPh>
    <phoneticPr fontId="1"/>
  </si>
  <si>
    <t>268万円未満</t>
    <rPh sb="3" eb="5">
      <t>マンエン</t>
    </rPh>
    <rPh sb="5" eb="7">
      <t>ミマン</t>
    </rPh>
    <phoneticPr fontId="1"/>
  </si>
  <si>
    <t>400万円以下</t>
    <rPh sb="3" eb="5">
      <t>マンエン</t>
    </rPh>
    <rPh sb="5" eb="7">
      <t>イカ</t>
    </rPh>
    <phoneticPr fontId="1"/>
  </si>
  <si>
    <t>年間収入×0.2＋214万円</t>
    <rPh sb="0" eb="2">
      <t>ネンカン</t>
    </rPh>
    <rPh sb="2" eb="4">
      <t>シュウニュウ</t>
    </rPh>
    <rPh sb="12" eb="14">
      <t>マンエン</t>
    </rPh>
    <phoneticPr fontId="1"/>
  </si>
  <si>
    <t>年間収入×0.3＋174万円</t>
    <rPh sb="0" eb="2">
      <t>ネンカン</t>
    </rPh>
    <rPh sb="2" eb="4">
      <t>シュウニュウ</t>
    </rPh>
    <rPh sb="12" eb="14">
      <t>マンエン</t>
    </rPh>
    <phoneticPr fontId="1"/>
  </si>
  <si>
    <t>781万円超</t>
    <rPh sb="3" eb="5">
      <t>マンエン</t>
    </rPh>
    <rPh sb="5" eb="6">
      <t>コ</t>
    </rPh>
    <phoneticPr fontId="1"/>
  </si>
  <si>
    <t>408万円</t>
    <rPh sb="3" eb="5">
      <t>マンエン</t>
    </rPh>
    <phoneticPr fontId="1"/>
  </si>
  <si>
    <t>①片親の場合</t>
  </si>
  <si>
    <t>②障がい者のいる場合（1人につき）</t>
  </si>
  <si>
    <t>③長期療養者のいる場合（1人につき）</t>
  </si>
  <si>
    <t>療養のための年間支出額</t>
  </si>
  <si>
    <t>④主たる家計支持者が別居している場合</t>
  </si>
  <si>
    <t>別居に係る年間支出額(71万円以内)</t>
  </si>
  <si>
    <t>⑤災害又は盗難等で日常生活を営むために必要な資材又は生活費を得るための基本的な生産手段（田・畑・店舗等）に被害を受けた場合</t>
  </si>
  <si>
    <t>将来長期にわたって、支出増又は収入減になると認められる年間金額</t>
  </si>
  <si>
    <t>⑥就学者のいる場合（1人につき）</t>
  </si>
  <si>
    <t>自宅通学</t>
  </si>
  <si>
    <t>自宅外通学</t>
  </si>
  <si>
    <t>国・公立</t>
  </si>
  <si>
    <t>私立</t>
  </si>
  <si>
    <t>本人</t>
  </si>
  <si>
    <t>本人以外</t>
  </si>
  <si>
    <t>高等課程</t>
  </si>
  <si>
    <t>専門課程</t>
  </si>
  <si>
    <t>ア 小学校</t>
    <phoneticPr fontId="1"/>
  </si>
  <si>
    <t>イ 中学校</t>
    <phoneticPr fontId="1"/>
  </si>
  <si>
    <t>ウ 高校</t>
    <phoneticPr fontId="1"/>
  </si>
  <si>
    <t>エ 高等専門学校</t>
    <phoneticPr fontId="1"/>
  </si>
  <si>
    <t>オ 大学
※本人には授業料を加算</t>
    <phoneticPr fontId="1"/>
  </si>
  <si>
    <t>カ 専修学校</t>
    <phoneticPr fontId="1"/>
  </si>
  <si>
    <t>①収入・所得</t>
    <rPh sb="1" eb="3">
      <t>シュウニュウ</t>
    </rPh>
    <rPh sb="4" eb="6">
      <t>ショトク</t>
    </rPh>
    <phoneticPr fontId="1"/>
  </si>
  <si>
    <t>②収入基準額</t>
    <rPh sb="1" eb="3">
      <t>シュウニュウ</t>
    </rPh>
    <rPh sb="3" eb="5">
      <t>キジュン</t>
    </rPh>
    <rPh sb="5" eb="6">
      <t>ガク</t>
    </rPh>
    <phoneticPr fontId="1"/>
  </si>
  <si>
    <t>③給与収入控除額</t>
    <rPh sb="1" eb="3">
      <t>キュウヨ</t>
    </rPh>
    <rPh sb="3" eb="5">
      <t>シュウニュウ</t>
    </rPh>
    <rPh sb="5" eb="7">
      <t>コウジョ</t>
    </rPh>
    <rPh sb="7" eb="8">
      <t>ガク</t>
    </rPh>
    <phoneticPr fontId="1"/>
  </si>
  <si>
    <t>⑥総所得額（①－⑤）</t>
    <rPh sb="1" eb="5">
      <t>ソウショトクガク</t>
    </rPh>
    <phoneticPr fontId="1"/>
  </si>
  <si>
    <t>⑤控除額合計（③＋④）</t>
    <rPh sb="1" eb="3">
      <t>コウジョ</t>
    </rPh>
    <rPh sb="3" eb="4">
      <t>ガク</t>
    </rPh>
    <rPh sb="4" eb="6">
      <t>ゴウケイ</t>
    </rPh>
    <phoneticPr fontId="1"/>
  </si>
  <si>
    <t>基準判定（②＞⑥ならＯＫ、②＜⑥ならＮＧ）</t>
    <rPh sb="0" eb="2">
      <t>キジュン</t>
    </rPh>
    <rPh sb="2" eb="4">
      <t>ハンテイ</t>
    </rPh>
    <phoneticPr fontId="1"/>
  </si>
  <si>
    <t>合計　Ａ(収入額）＋Ｂ(所得額）</t>
    <rPh sb="0" eb="2">
      <t>ゴウケイ</t>
    </rPh>
    <rPh sb="5" eb="7">
      <t>シュウニュウ</t>
    </rPh>
    <rPh sb="7" eb="8">
      <t>ガク</t>
    </rPh>
    <rPh sb="12" eb="14">
      <t>ショトク</t>
    </rPh>
    <rPh sb="14" eb="15">
      <t>ガク</t>
    </rPh>
    <phoneticPr fontId="1"/>
  </si>
  <si>
    <t>④特別控除額</t>
    <rPh sb="1" eb="3">
      <t>トクベツ</t>
    </rPh>
    <rPh sb="3" eb="5">
      <t>コウジョ</t>
    </rPh>
    <rPh sb="5" eb="6">
      <t>ガク</t>
    </rPh>
    <phoneticPr fontId="1"/>
  </si>
  <si>
    <t>母</t>
    <rPh sb="0" eb="1">
      <t>ハハ</t>
    </rPh>
    <phoneticPr fontId="1"/>
  </si>
  <si>
    <t>父</t>
    <rPh sb="0" eb="1">
      <t>チチ</t>
    </rPh>
    <phoneticPr fontId="1"/>
  </si>
  <si>
    <t>本人</t>
    <rPh sb="0" eb="2">
      <t>ホンニン</t>
    </rPh>
    <phoneticPr fontId="1"/>
  </si>
  <si>
    <t>－</t>
    <phoneticPr fontId="1"/>
  </si>
  <si>
    <t>400万円超781万円以下</t>
    <rPh sb="3" eb="5">
      <t>マンエン</t>
    </rPh>
    <rPh sb="5" eb="6">
      <t>チョウ</t>
    </rPh>
    <rPh sb="10" eb="11">
      <t>エン</t>
    </rPh>
    <rPh sb="11" eb="13">
      <t>イカ</t>
    </rPh>
    <phoneticPr fontId="1"/>
  </si>
  <si>
    <t>Ａ</t>
    <phoneticPr fontId="1"/>
  </si>
  <si>
    <t>Ｂ</t>
    <phoneticPr fontId="1"/>
  </si>
  <si>
    <t>Ａ</t>
    <phoneticPr fontId="1"/>
  </si>
  <si>
    <t>姉（アルバイト）</t>
    <rPh sb="0" eb="1">
      <t>アネ</t>
    </rPh>
    <phoneticPr fontId="1"/>
  </si>
  <si>
    <t>弟（小学生）</t>
    <rPh sb="0" eb="1">
      <t>オトウト</t>
    </rPh>
    <rPh sb="2" eb="5">
      <t>ショウガクセイ</t>
    </rPh>
    <phoneticPr fontId="1"/>
  </si>
  <si>
    <t>あくまでシュミレーションですので、所得目安としてお使いください。</t>
    <rPh sb="17" eb="19">
      <t>ショトク</t>
    </rPh>
    <rPh sb="19" eb="21">
      <t>メヤス</t>
    </rPh>
    <rPh sb="25" eb="26">
      <t>ツカ</t>
    </rPh>
    <phoneticPr fontId="1"/>
  </si>
  <si>
    <t>所得要件を満たしていることのみで決定されるわけではありません。予めご了承ください。</t>
    <rPh sb="0" eb="2">
      <t>ショトク</t>
    </rPh>
    <rPh sb="2" eb="4">
      <t>ヨウケン</t>
    </rPh>
    <rPh sb="5" eb="6">
      <t>ミ</t>
    </rPh>
    <rPh sb="16" eb="18">
      <t>ケッテイ</t>
    </rPh>
    <rPh sb="31" eb="32">
      <t>アラカジ</t>
    </rPh>
    <rPh sb="34" eb="36">
      <t>リョウショウ</t>
    </rPh>
    <phoneticPr fontId="1"/>
  </si>
  <si>
    <t>《例》Aさんの場合</t>
    <rPh sb="1" eb="2">
      <t>レイ</t>
    </rPh>
    <rPh sb="7" eb="9">
      <t>バアイ</t>
    </rPh>
    <phoneticPr fontId="1"/>
  </si>
  <si>
    <t>《例》Bさんの場合</t>
    <rPh sb="1" eb="2">
      <t>レイ</t>
    </rPh>
    <rPh sb="7" eb="9">
      <t>バアイ</t>
    </rPh>
    <phoneticPr fontId="1"/>
  </si>
  <si>
    <t>天栄村奨学生は人物、学力など総合的に判断し決定しますので、</t>
    <rPh sb="0" eb="3">
      <t>テンエイムラ</t>
    </rPh>
    <rPh sb="3" eb="6">
      <t>ショウガクセイ</t>
    </rPh>
    <rPh sb="7" eb="9">
      <t>ジンブツ</t>
    </rPh>
    <rPh sb="10" eb="12">
      <t>ガクリョク</t>
    </rPh>
    <rPh sb="14" eb="17">
      <t>ソウゴウテキ</t>
    </rPh>
    <rPh sb="18" eb="20">
      <t>ハンダン</t>
    </rPh>
    <rPh sb="21" eb="23">
      <t>ケッテイ</t>
    </rPh>
    <phoneticPr fontId="1"/>
  </si>
  <si>
    <t>59万円</t>
    <rPh sb="3" eb="4">
      <t>エン</t>
    </rPh>
    <phoneticPr fontId="1"/>
  </si>
  <si>
    <t>103万円</t>
    <rPh sb="4" eb="5">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</si>
</sst>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0\)"/>
    <numFmt numFmtId="178" formatCode="#,##0_ &quot;万&quot;&quot;円&quot;"/>
  </numFmts>
  <fonts count="8">
    <font>
      <sz val="11"/>
      <name val="ＭＳ Ｐゴシック"/>
      <family val="3"/>
      <charset val="128"/>
    </font>
    <font>
      <sz val="6"/>
      <name val="ＭＳ Ｐゴシック"/>
      <family val="3"/>
      <charset val="128"/>
    </font>
    <font>
      <sz val="10"/>
      <name val="ＭＳ Ｐゴシック"/>
      <family val="3"/>
      <charset val="128"/>
      <scheme val="minor"/>
    </font>
    <font>
      <sz val="9"/>
      <name val="ＭＳ Ｐゴシック"/>
      <family val="3"/>
      <charset val="128"/>
      <scheme val="minor"/>
    </font>
    <font>
      <b/>
      <sz val="9"/>
      <color indexed="81"/>
      <name val="MS P ゴシック"/>
      <family val="3"/>
      <charset val="128"/>
    </font>
    <font>
      <b/>
      <sz val="12"/>
      <color rgb="FFFF0000"/>
      <name val="ＭＳ Ｐゴシック"/>
      <family val="3"/>
      <charset val="128"/>
      <scheme val="minor"/>
    </font>
    <font>
      <b/>
      <sz val="10"/>
      <name val="ＭＳ Ｐゴシック"/>
      <family val="3"/>
      <charset val="128"/>
      <scheme val="minor"/>
    </font>
    <font>
      <sz val="18"/>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75">
    <xf numFmtId="0" fontId="0" fillId="0" borderId="0" xfId="0"/>
    <xf numFmtId="176" fontId="2" fillId="0" borderId="0" xfId="0" applyNumberFormat="1" applyFont="1" applyFill="1" applyBorder="1" applyAlignment="1">
      <alignment vertical="center"/>
    </xf>
    <xf numFmtId="176" fontId="2" fillId="0" borderId="0" xfId="0" applyNumberFormat="1" applyFont="1" applyBorder="1" applyAlignment="1">
      <alignment horizontal="center" vertical="center"/>
    </xf>
    <xf numFmtId="176" fontId="2" fillId="0" borderId="0" xfId="0" applyNumberFormat="1" applyFont="1" applyBorder="1" applyAlignment="1">
      <alignment vertical="center"/>
    </xf>
    <xf numFmtId="176" fontId="2" fillId="0" borderId="1" xfId="0" applyNumberFormat="1" applyFont="1" applyFill="1" applyBorder="1" applyAlignment="1">
      <alignment vertical="center"/>
    </xf>
    <xf numFmtId="177" fontId="2" fillId="0" borderId="1" xfId="0" applyNumberFormat="1" applyFont="1" applyFill="1" applyBorder="1" applyAlignment="1">
      <alignment vertical="center"/>
    </xf>
    <xf numFmtId="176" fontId="2" fillId="0" borderId="1" xfId="0" applyNumberFormat="1" applyFont="1" applyBorder="1" applyAlignment="1">
      <alignment horizontal="distributed" vertical="center" shrinkToFit="1"/>
    </xf>
    <xf numFmtId="176" fontId="2" fillId="0" borderId="0" xfId="0" applyNumberFormat="1" applyFont="1" applyBorder="1" applyAlignment="1">
      <alignment vertical="center" shrinkToFit="1"/>
    </xf>
    <xf numFmtId="176" fontId="2" fillId="0" borderId="4" xfId="0" applyNumberFormat="1" applyFont="1" applyFill="1" applyBorder="1" applyAlignment="1">
      <alignment vertical="center"/>
    </xf>
    <xf numFmtId="176" fontId="2" fillId="0" borderId="5" xfId="0" applyNumberFormat="1" applyFont="1" applyFill="1" applyBorder="1" applyAlignment="1">
      <alignment vertical="center"/>
    </xf>
    <xf numFmtId="176" fontId="2" fillId="0" borderId="3" xfId="0" applyNumberFormat="1" applyFont="1" applyFill="1" applyBorder="1" applyAlignment="1">
      <alignment vertical="center"/>
    </xf>
    <xf numFmtId="177" fontId="2" fillId="0" borderId="2" xfId="0" applyNumberFormat="1" applyFont="1" applyFill="1" applyBorder="1" applyAlignment="1">
      <alignment vertical="center"/>
    </xf>
    <xf numFmtId="176" fontId="2" fillId="0" borderId="15" xfId="0" applyNumberFormat="1" applyFont="1" applyFill="1" applyBorder="1" applyAlignment="1">
      <alignment vertical="center"/>
    </xf>
    <xf numFmtId="176" fontId="2" fillId="0" borderId="1" xfId="0" applyNumberFormat="1" applyFont="1" applyBorder="1" applyAlignment="1">
      <alignment vertical="center" shrinkToFit="1"/>
    </xf>
    <xf numFmtId="176" fontId="2" fillId="0" borderId="1" xfId="0" applyNumberFormat="1" applyFont="1" applyBorder="1" applyAlignment="1">
      <alignment horizontal="center" vertical="center" shrinkToFit="1"/>
    </xf>
    <xf numFmtId="178" fontId="2" fillId="0" borderId="1" xfId="0" applyNumberFormat="1" applyFont="1" applyBorder="1" applyAlignment="1">
      <alignment vertical="center"/>
    </xf>
    <xf numFmtId="178" fontId="2" fillId="0" borderId="1" xfId="0" applyNumberFormat="1" applyFont="1" applyBorder="1" applyAlignment="1">
      <alignment horizontal="right" vertical="center"/>
    </xf>
    <xf numFmtId="177" fontId="2" fillId="0" borderId="2" xfId="0" applyNumberFormat="1" applyFont="1" applyFill="1" applyBorder="1" applyAlignment="1">
      <alignment horizontal="right" vertical="center"/>
    </xf>
    <xf numFmtId="177" fontId="2" fillId="0" borderId="3" xfId="0" applyNumberFormat="1" applyFont="1" applyFill="1" applyBorder="1" applyAlignment="1">
      <alignment vertical="center"/>
    </xf>
    <xf numFmtId="176"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7" fontId="2" fillId="0" borderId="0" xfId="0" applyNumberFormat="1" applyFont="1" applyFill="1" applyBorder="1" applyAlignment="1">
      <alignment vertical="center"/>
    </xf>
    <xf numFmtId="176" fontId="2" fillId="0" borderId="0" xfId="0" applyNumberFormat="1" applyFont="1" applyFill="1" applyBorder="1" applyAlignment="1">
      <alignment horizontal="center" vertical="center"/>
    </xf>
    <xf numFmtId="176" fontId="5" fillId="0" borderId="0" xfId="0" applyNumberFormat="1" applyFont="1" applyBorder="1" applyAlignment="1">
      <alignment vertical="center"/>
    </xf>
    <xf numFmtId="176" fontId="6" fillId="0" borderId="0" xfId="0" applyNumberFormat="1" applyFont="1" applyBorder="1" applyAlignment="1">
      <alignment vertical="center"/>
    </xf>
    <xf numFmtId="176" fontId="7" fillId="0" borderId="0" xfId="0" applyNumberFormat="1" applyFont="1" applyBorder="1" applyAlignment="1">
      <alignment vertical="center"/>
    </xf>
    <xf numFmtId="176" fontId="2" fillId="0" borderId="7" xfId="0" applyNumberFormat="1" applyFont="1" applyBorder="1" applyAlignment="1">
      <alignment horizontal="center" vertical="center" textRotation="255"/>
    </xf>
    <xf numFmtId="176" fontId="2" fillId="0" borderId="8" xfId="0" applyNumberFormat="1" applyFont="1" applyBorder="1" applyAlignment="1">
      <alignment horizontal="center" vertical="center" textRotation="255"/>
    </xf>
    <xf numFmtId="176" fontId="2" fillId="0" borderId="10" xfId="0" applyNumberFormat="1" applyFont="1" applyBorder="1" applyAlignment="1">
      <alignment horizontal="center" vertical="center" textRotation="255"/>
    </xf>
    <xf numFmtId="176" fontId="2" fillId="0" borderId="7" xfId="0" applyNumberFormat="1" applyFont="1" applyBorder="1" applyAlignment="1">
      <alignment horizontal="center" vertical="center" shrinkToFit="1"/>
    </xf>
    <xf numFmtId="176" fontId="2" fillId="0" borderId="12" xfId="0" applyNumberFormat="1" applyFont="1" applyBorder="1" applyAlignment="1">
      <alignment horizontal="center" vertical="center" shrinkToFit="1"/>
    </xf>
    <xf numFmtId="176" fontId="2" fillId="0" borderId="1" xfId="0" applyNumberFormat="1" applyFont="1" applyFill="1" applyBorder="1" applyAlignment="1">
      <alignment horizontal="center" vertical="center" shrinkToFit="1"/>
    </xf>
    <xf numFmtId="176" fontId="2" fillId="0" borderId="4" xfId="0" applyNumberFormat="1" applyFont="1" applyBorder="1" applyAlignment="1">
      <alignment horizontal="center" vertical="center" shrinkToFit="1"/>
    </xf>
    <xf numFmtId="176" fontId="2" fillId="0" borderId="11" xfId="0" applyNumberFormat="1" applyFont="1" applyBorder="1" applyAlignment="1">
      <alignment horizontal="center" vertical="center" shrinkToFit="1"/>
    </xf>
    <xf numFmtId="176" fontId="2" fillId="0" borderId="5" xfId="0" applyNumberFormat="1" applyFont="1" applyBorder="1" applyAlignment="1">
      <alignment horizontal="center" vertical="center" shrinkToFit="1"/>
    </xf>
    <xf numFmtId="176" fontId="2" fillId="0" borderId="1" xfId="0" applyNumberFormat="1" applyFont="1" applyFill="1" applyBorder="1" applyAlignment="1">
      <alignment horizontal="right" vertical="center" shrinkToFit="1"/>
    </xf>
    <xf numFmtId="176" fontId="2" fillId="0" borderId="2" xfId="0" applyNumberFormat="1" applyFont="1" applyFill="1" applyBorder="1" applyAlignment="1">
      <alignment horizontal="right" vertical="center" shrinkToFit="1"/>
    </xf>
    <xf numFmtId="176" fontId="2" fillId="0" borderId="2" xfId="0" applyNumberFormat="1" applyFont="1" applyBorder="1" applyAlignment="1">
      <alignment horizontal="center" vertical="center" textRotation="255"/>
    </xf>
    <xf numFmtId="176" fontId="2" fillId="0" borderId="1" xfId="0" applyNumberFormat="1" applyFont="1" applyBorder="1" applyAlignment="1">
      <alignment horizontal="center" vertical="center" textRotation="255"/>
    </xf>
    <xf numFmtId="176" fontId="2" fillId="0" borderId="7" xfId="0" applyNumberFormat="1" applyFont="1" applyBorder="1" applyAlignment="1">
      <alignment horizontal="center" vertical="center" justifyLastLine="1"/>
    </xf>
    <xf numFmtId="176" fontId="2" fillId="0" borderId="12" xfId="0" applyNumberFormat="1" applyFont="1" applyBorder="1" applyAlignment="1">
      <alignment horizontal="center" vertical="center" justifyLastLine="1"/>
    </xf>
    <xf numFmtId="176" fontId="2" fillId="0" borderId="6" xfId="0" applyNumberFormat="1" applyFont="1" applyBorder="1" applyAlignment="1">
      <alignment horizontal="center" vertical="center" justifyLastLine="1"/>
    </xf>
    <xf numFmtId="176" fontId="2" fillId="0" borderId="8" xfId="0" applyNumberFormat="1" applyFont="1" applyBorder="1" applyAlignment="1">
      <alignment horizontal="center" vertical="center" justifyLastLine="1"/>
    </xf>
    <xf numFmtId="176" fontId="2" fillId="0" borderId="0" xfId="0" applyNumberFormat="1" applyFont="1" applyBorder="1" applyAlignment="1">
      <alignment horizontal="center" vertical="center" justifyLastLine="1"/>
    </xf>
    <xf numFmtId="176" fontId="2" fillId="0" borderId="9" xfId="0" applyNumberFormat="1" applyFont="1" applyBorder="1" applyAlignment="1">
      <alignment horizontal="center" vertical="center" justifyLastLine="1"/>
    </xf>
    <xf numFmtId="176" fontId="2" fillId="0" borderId="10" xfId="0" applyNumberFormat="1" applyFont="1" applyBorder="1" applyAlignment="1">
      <alignment horizontal="center" vertical="center" justifyLastLine="1"/>
    </xf>
    <xf numFmtId="176" fontId="2" fillId="0" borderId="13" xfId="0" applyNumberFormat="1" applyFont="1" applyBorder="1" applyAlignment="1">
      <alignment horizontal="center" vertical="center" justifyLastLine="1"/>
    </xf>
    <xf numFmtId="176" fontId="2" fillId="0" borderId="14" xfId="0" applyNumberFormat="1" applyFont="1" applyBorder="1" applyAlignment="1">
      <alignment horizontal="center" vertical="center" justifyLastLine="1"/>
    </xf>
    <xf numFmtId="176" fontId="2" fillId="0" borderId="4" xfId="0" applyNumberFormat="1" applyFont="1" applyBorder="1" applyAlignment="1">
      <alignment horizontal="center" vertical="center" justifyLastLine="1"/>
    </xf>
    <xf numFmtId="176" fontId="2" fillId="0" borderId="11" xfId="0" applyNumberFormat="1" applyFont="1" applyBorder="1" applyAlignment="1">
      <alignment horizontal="center" vertical="center" justifyLastLine="1"/>
    </xf>
    <xf numFmtId="176" fontId="2" fillId="0" borderId="5" xfId="0" applyNumberFormat="1" applyFont="1" applyBorder="1" applyAlignment="1">
      <alignment horizontal="center" vertical="center" justifyLastLine="1"/>
    </xf>
    <xf numFmtId="176" fontId="2" fillId="0" borderId="1" xfId="0" applyNumberFormat="1" applyFont="1" applyFill="1" applyBorder="1" applyAlignment="1">
      <alignment horizontal="center" vertical="center"/>
    </xf>
    <xf numFmtId="176" fontId="2" fillId="0" borderId="3" xfId="0" applyNumberFormat="1" applyFont="1" applyBorder="1" applyAlignment="1">
      <alignment horizontal="center" vertical="center" textRotation="255"/>
    </xf>
    <xf numFmtId="176" fontId="2" fillId="0" borderId="1" xfId="0" applyNumberFormat="1" applyFont="1" applyBorder="1" applyAlignment="1">
      <alignment horizontal="center" vertical="center"/>
    </xf>
    <xf numFmtId="3" fontId="2" fillId="0" borderId="1" xfId="0" applyNumberFormat="1" applyFont="1" applyBorder="1" applyAlignment="1">
      <alignment horizontal="center" vertical="center" wrapText="1"/>
    </xf>
    <xf numFmtId="3" fontId="2" fillId="0" borderId="4" xfId="0" applyNumberFormat="1" applyFont="1" applyBorder="1" applyAlignment="1">
      <alignment horizontal="center" vertical="center" wrapText="1"/>
    </xf>
    <xf numFmtId="176" fontId="2" fillId="0" borderId="1" xfId="0" applyNumberFormat="1" applyFont="1" applyBorder="1" applyAlignment="1">
      <alignment horizontal="left" vertical="center"/>
    </xf>
    <xf numFmtId="176" fontId="2" fillId="0" borderId="1" xfId="0" applyNumberFormat="1" applyFont="1" applyBorder="1" applyAlignment="1">
      <alignment horizontal="left" vertical="center" shrinkToFit="1"/>
    </xf>
    <xf numFmtId="176" fontId="2" fillId="0" borderId="5" xfId="0" applyNumberFormat="1" applyFont="1" applyBorder="1" applyAlignment="1">
      <alignment horizontal="left" vertical="center" shrinkToFit="1"/>
    </xf>
    <xf numFmtId="176" fontId="2" fillId="0" borderId="5" xfId="0" applyNumberFormat="1" applyFont="1" applyBorder="1" applyAlignment="1">
      <alignment horizontal="left" vertical="center"/>
    </xf>
    <xf numFmtId="176" fontId="2" fillId="0" borderId="1" xfId="0" applyNumberFormat="1" applyFont="1" applyBorder="1" applyAlignment="1">
      <alignment horizontal="left" vertical="center" wrapText="1"/>
    </xf>
    <xf numFmtId="176" fontId="3" fillId="0" borderId="5" xfId="0" applyNumberFormat="1" applyFont="1" applyBorder="1" applyAlignment="1">
      <alignment horizontal="left" vertical="center" wrapText="1"/>
    </xf>
    <xf numFmtId="176" fontId="3" fillId="0" borderId="1" xfId="0" applyNumberFormat="1" applyFont="1" applyBorder="1" applyAlignment="1">
      <alignment horizontal="left" vertical="center" wrapText="1"/>
    </xf>
    <xf numFmtId="176" fontId="2" fillId="0" borderId="5" xfId="0" applyNumberFormat="1" applyFont="1" applyBorder="1" applyAlignment="1">
      <alignment horizontal="left" vertical="center" wrapText="1"/>
    </xf>
    <xf numFmtId="176" fontId="2" fillId="0" borderId="4" xfId="0" applyNumberFormat="1" applyFont="1" applyBorder="1" applyAlignment="1">
      <alignment horizontal="center" vertical="center"/>
    </xf>
    <xf numFmtId="176" fontId="2" fillId="0" borderId="11" xfId="0" applyNumberFormat="1" applyFont="1" applyBorder="1" applyAlignment="1">
      <alignment horizontal="center" vertical="center"/>
    </xf>
    <xf numFmtId="176" fontId="2" fillId="0" borderId="5" xfId="0" applyNumberFormat="1" applyFont="1" applyBorder="1" applyAlignment="1">
      <alignment horizontal="center" vertical="center"/>
    </xf>
    <xf numFmtId="176" fontId="2" fillId="0" borderId="4" xfId="0" applyNumberFormat="1" applyFont="1" applyFill="1" applyBorder="1" applyAlignment="1">
      <alignment horizontal="center" vertical="center"/>
    </xf>
    <xf numFmtId="176" fontId="2" fillId="0" borderId="11" xfId="0" applyNumberFormat="1" applyFont="1" applyFill="1" applyBorder="1" applyAlignment="1">
      <alignment horizontal="center" vertical="center"/>
    </xf>
    <xf numFmtId="176" fontId="2" fillId="0" borderId="5" xfId="0" applyNumberFormat="1" applyFont="1" applyFill="1" applyBorder="1" applyAlignment="1">
      <alignment horizontal="center" vertical="center"/>
    </xf>
    <xf numFmtId="176" fontId="2" fillId="0" borderId="4" xfId="0" applyNumberFormat="1"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645583</xdr:colOff>
      <xdr:row>5</xdr:row>
      <xdr:rowOff>21165</xdr:rowOff>
    </xdr:from>
    <xdr:to>
      <xdr:col>14</xdr:col>
      <xdr:colOff>275166</xdr:colOff>
      <xdr:row>36</xdr:row>
      <xdr:rowOff>63500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445250" y="1185332"/>
          <a:ext cx="2381249" cy="8085668"/>
        </a:xfrm>
        <a:prstGeom prst="rect">
          <a:avLst/>
        </a:prstGeom>
        <a:solidFill>
          <a:schemeClr val="lt1"/>
        </a:solidFill>
        <a:ln w="1905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Ａさんの場合</a:t>
          </a:r>
          <a:r>
            <a:rPr kumimoji="1" lang="en-US" altLang="ja-JP" sz="1100"/>
            <a:t>】</a:t>
          </a:r>
        </a:p>
        <a:p>
          <a:r>
            <a:rPr kumimoji="1" lang="ja-JP" altLang="en-US" sz="1100"/>
            <a:t>父、母、本人（私立理系４年制大学）の世帯。</a:t>
          </a:r>
          <a:endParaRPr kumimoji="1" lang="en-US" altLang="ja-JP" sz="1100"/>
        </a:p>
        <a:p>
          <a:endParaRPr kumimoji="1" lang="en-US" altLang="ja-JP" sz="1100"/>
        </a:p>
        <a:p>
          <a:r>
            <a:rPr kumimoji="1" lang="ja-JP" altLang="en-US" sz="1100"/>
            <a:t>①課税証明書の給与収入の金額</a:t>
          </a:r>
          <a:endParaRPr kumimoji="1" lang="en-US" altLang="ja-JP" sz="1100"/>
        </a:p>
        <a:p>
          <a:r>
            <a:rPr kumimoji="1" lang="ja-JP" altLang="en-US" sz="1100"/>
            <a:t>父　　</a:t>
          </a:r>
          <a:r>
            <a:rPr kumimoji="1" lang="en-US" altLang="ja-JP" sz="1100"/>
            <a:t>3,700,000</a:t>
          </a:r>
          <a:r>
            <a:rPr kumimoji="1" lang="ja-JP" altLang="en-US" sz="1100"/>
            <a:t>円</a:t>
          </a:r>
          <a:endParaRPr kumimoji="1" lang="en-US" altLang="ja-JP" sz="1100"/>
        </a:p>
        <a:p>
          <a:r>
            <a:rPr kumimoji="1" lang="ja-JP" altLang="en-US" sz="1100"/>
            <a:t>母      </a:t>
          </a:r>
          <a:r>
            <a:rPr kumimoji="1" lang="en-US" altLang="ja-JP" sz="1100"/>
            <a:t>2,960,000</a:t>
          </a:r>
          <a:r>
            <a:rPr kumimoji="1" lang="ja-JP" altLang="en-US" sz="1100"/>
            <a:t>円</a:t>
          </a:r>
          <a:endParaRPr kumimoji="1" lang="en-US" altLang="ja-JP" sz="1100"/>
        </a:p>
        <a:p>
          <a:r>
            <a:rPr kumimoji="1" lang="ja-JP" altLang="en-US" sz="1100"/>
            <a:t>この合計が小計Ａとなる。</a:t>
          </a:r>
          <a:endParaRPr kumimoji="1" lang="en-US" altLang="ja-JP" sz="1100"/>
        </a:p>
        <a:p>
          <a:endParaRPr kumimoji="1" lang="en-US" altLang="ja-JP" sz="1100"/>
        </a:p>
        <a:p>
          <a:r>
            <a:rPr kumimoji="1" lang="ja-JP" altLang="en-US" sz="1100"/>
            <a:t>②収入基準額</a:t>
          </a:r>
          <a:endParaRPr kumimoji="1" lang="en-US" altLang="ja-JP" sz="1100"/>
        </a:p>
        <a:p>
          <a:r>
            <a:rPr kumimoji="1" lang="ja-JP" altLang="en-US" sz="1100"/>
            <a:t>３人世帯なので</a:t>
          </a:r>
          <a:r>
            <a:rPr kumimoji="1" lang="en-US" altLang="ja-JP" sz="1100"/>
            <a:t>2,120,000</a:t>
          </a:r>
          <a:r>
            <a:rPr kumimoji="1" lang="ja-JP" altLang="en-US" sz="1100"/>
            <a:t>円。</a:t>
          </a:r>
          <a:endParaRPr kumimoji="1" lang="en-US" altLang="ja-JP" sz="1100"/>
        </a:p>
        <a:p>
          <a:endParaRPr kumimoji="1" lang="en-US" altLang="ja-JP" sz="1100"/>
        </a:p>
        <a:p>
          <a:r>
            <a:rPr kumimoji="1" lang="ja-JP" altLang="en-US" sz="1100"/>
            <a:t>③給与収入控除額</a:t>
          </a:r>
          <a:endParaRPr kumimoji="1" lang="en-US" altLang="ja-JP" sz="1100"/>
        </a:p>
        <a:p>
          <a:r>
            <a:rPr kumimoji="1" lang="ja-JP" altLang="en-US" sz="1100"/>
            <a:t>①の小計Ａの額が</a:t>
          </a:r>
          <a:r>
            <a:rPr kumimoji="1" lang="en-US" altLang="ja-JP" sz="1100"/>
            <a:t>400</a:t>
          </a:r>
          <a:r>
            <a:rPr kumimoji="1" lang="ja-JP" altLang="en-US" sz="1100"/>
            <a:t>万円超</a:t>
          </a:r>
          <a:r>
            <a:rPr kumimoji="1" lang="en-US" altLang="ja-JP" sz="1100"/>
            <a:t>781</a:t>
          </a:r>
          <a:r>
            <a:rPr kumimoji="1" lang="ja-JP" altLang="en-US" sz="1100"/>
            <a:t>万円以下なので、年間収入</a:t>
          </a:r>
          <a:r>
            <a:rPr kumimoji="1" lang="en-US" altLang="ja-JP" sz="1100"/>
            <a:t>×0.3</a:t>
          </a:r>
          <a:r>
            <a:rPr kumimoji="1" lang="ja-JP" altLang="en-US" sz="1100"/>
            <a:t>＋</a:t>
          </a:r>
          <a:r>
            <a:rPr kumimoji="1" lang="en-US" altLang="ja-JP" sz="1100"/>
            <a:t>174</a:t>
          </a:r>
          <a:r>
            <a:rPr kumimoji="1" lang="ja-JP" altLang="en-US" sz="1100"/>
            <a:t>万円で計算すると、</a:t>
          </a:r>
          <a:r>
            <a:rPr kumimoji="1" lang="en-US" altLang="ja-JP" sz="1100"/>
            <a:t>3,730,000</a:t>
          </a:r>
          <a:r>
            <a:rPr kumimoji="1" lang="ja-JP" altLang="en-US" sz="1100"/>
            <a:t>円。</a:t>
          </a:r>
          <a:endParaRPr kumimoji="1" lang="en-US" altLang="ja-JP" sz="1100"/>
        </a:p>
        <a:p>
          <a:endParaRPr kumimoji="1" lang="en-US" altLang="ja-JP" sz="1100"/>
        </a:p>
        <a:p>
          <a:r>
            <a:rPr kumimoji="1" lang="ja-JP" altLang="en-US" sz="1100"/>
            <a:t>④特別控除額</a:t>
          </a:r>
          <a:endParaRPr kumimoji="1" lang="en-US" altLang="ja-JP" sz="1100"/>
        </a:p>
        <a:p>
          <a:r>
            <a:rPr kumimoji="1" lang="ja-JP" altLang="en-US" sz="1100"/>
            <a:t>　Ａさんには兄弟がいないため、本人以外の項目は該当なし。</a:t>
          </a:r>
          <a:endParaRPr kumimoji="1" lang="en-US" altLang="ja-JP" sz="1100"/>
        </a:p>
        <a:p>
          <a:r>
            <a:rPr kumimoji="1" lang="ja-JP" altLang="en-US" sz="1100"/>
            <a:t>　Ａさん本人は私立大学に自宅外通学しているため、</a:t>
          </a:r>
          <a:r>
            <a:rPr kumimoji="1" lang="en-US" altLang="ja-JP" sz="1100"/>
            <a:t>840,000</a:t>
          </a:r>
          <a:r>
            <a:rPr kumimoji="1" lang="ja-JP" altLang="en-US" sz="1100"/>
            <a:t>円の控除となる。さらに</a:t>
          </a:r>
          <a:r>
            <a:rPr kumimoji="1" lang="en-US" altLang="ja-JP" sz="1100"/>
            <a:t>1</a:t>
          </a:r>
          <a:r>
            <a:rPr kumimoji="1" lang="ja-JP" altLang="en-US" sz="1100"/>
            <a:t>年間の授業料（</a:t>
          </a:r>
          <a:r>
            <a:rPr kumimoji="1" lang="en-US" altLang="ja-JP" sz="1100"/>
            <a:t>1,150,000</a:t>
          </a:r>
          <a:r>
            <a:rPr kumimoji="1" lang="ja-JP" altLang="en-US" sz="1100"/>
            <a:t>円）も合算されるため、</a:t>
          </a:r>
          <a:endParaRPr kumimoji="1" lang="en-US" altLang="ja-JP" sz="1100"/>
        </a:p>
        <a:p>
          <a:r>
            <a:rPr kumimoji="1" lang="ja-JP" altLang="en-US" sz="1100"/>
            <a:t>合計</a:t>
          </a:r>
          <a:r>
            <a:rPr kumimoji="1" lang="en-US" altLang="ja-JP" sz="1100"/>
            <a:t>1,990,000</a:t>
          </a:r>
          <a:r>
            <a:rPr kumimoji="1" lang="ja-JP" altLang="en-US" sz="1100"/>
            <a:t>円の控除となる。</a:t>
          </a:r>
          <a:endParaRPr kumimoji="1" lang="en-US" altLang="ja-JP" sz="1100"/>
        </a:p>
        <a:p>
          <a:endParaRPr kumimoji="1" lang="en-US" altLang="ja-JP" sz="1100"/>
        </a:p>
        <a:p>
          <a:r>
            <a:rPr kumimoji="1" lang="ja-JP" altLang="en-US" sz="1100"/>
            <a:t>⑤控除額合計</a:t>
          </a:r>
          <a:r>
            <a:rPr kumimoji="1" lang="en-US" altLang="ja-JP" sz="1100"/>
            <a:t>…</a:t>
          </a:r>
          <a:r>
            <a:rPr kumimoji="1" lang="ja-JP" altLang="en-US" sz="1100"/>
            <a:t>③</a:t>
          </a:r>
          <a:r>
            <a:rPr kumimoji="1" lang="en-US" altLang="ja-JP" sz="1100"/>
            <a:t>+</a:t>
          </a:r>
          <a:r>
            <a:rPr kumimoji="1" lang="ja-JP" altLang="en-US" sz="1100"/>
            <a:t>④</a:t>
          </a:r>
          <a:endParaRPr kumimoji="1" lang="en-US" altLang="ja-JP" sz="1100"/>
        </a:p>
        <a:p>
          <a:endParaRPr kumimoji="1" lang="en-US" altLang="ja-JP" sz="1100"/>
        </a:p>
        <a:p>
          <a:r>
            <a:rPr kumimoji="1" lang="ja-JP" altLang="en-US" sz="1100"/>
            <a:t>⑥総所得額</a:t>
          </a:r>
          <a:endParaRPr kumimoji="1" lang="en-US" altLang="ja-JP" sz="1100"/>
        </a:p>
        <a:p>
          <a:r>
            <a:rPr kumimoji="1" lang="ja-JP" altLang="en-US" sz="1100"/>
            <a:t>①－⑤で</a:t>
          </a:r>
          <a:r>
            <a:rPr kumimoji="1" lang="en-US" altLang="ja-JP" sz="1100"/>
            <a:t>940,000</a:t>
          </a:r>
          <a:r>
            <a:rPr kumimoji="1" lang="ja-JP" altLang="en-US" sz="1100"/>
            <a:t>円。</a:t>
          </a:r>
          <a:endParaRPr kumimoji="1" lang="en-US" altLang="ja-JP" sz="1100"/>
        </a:p>
        <a:p>
          <a:endParaRPr kumimoji="1" lang="en-US" altLang="ja-JP" sz="1100"/>
        </a:p>
        <a:p>
          <a:r>
            <a:rPr kumimoji="1" lang="ja-JP" altLang="en-US" sz="1100"/>
            <a:t>基準判定（②＞⑥ならＯＫ、②＜⑥ならＮＧ）より、</a:t>
          </a:r>
          <a:endParaRPr kumimoji="1" lang="en-US" altLang="ja-JP" sz="1100"/>
        </a:p>
        <a:p>
          <a:r>
            <a:rPr kumimoji="1" lang="ja-JP" altLang="ja-JP" sz="1100">
              <a:solidFill>
                <a:schemeClr val="dk1"/>
              </a:solidFill>
              <a:effectLst/>
              <a:latin typeface="+mn-lt"/>
              <a:ea typeface="+mn-ea"/>
              <a:cs typeface="+mn-cs"/>
            </a:rPr>
            <a:t>Ａさんは②＞⑥</a:t>
          </a:r>
          <a:r>
            <a:rPr kumimoji="1" lang="ja-JP" altLang="en-US" sz="1100">
              <a:solidFill>
                <a:schemeClr val="dk1"/>
              </a:solidFill>
              <a:effectLst/>
              <a:latin typeface="+mn-lt"/>
              <a:ea typeface="+mn-ea"/>
              <a:cs typeface="+mn-cs"/>
            </a:rPr>
            <a:t>なので、所得基準を満たしている。</a:t>
          </a:r>
          <a:endParaRPr kumimoji="1" lang="en-US" altLang="ja-JP" sz="1100"/>
        </a:p>
        <a:p>
          <a:endParaRPr kumimoji="1" lang="en-US" altLang="ja-JP" sz="1100"/>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571500</xdr:colOff>
      <xdr:row>2</xdr:row>
      <xdr:rowOff>169333</xdr:rowOff>
    </xdr:from>
    <xdr:to>
      <xdr:col>14</xdr:col>
      <xdr:colOff>201082</xdr:colOff>
      <xdr:row>38</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847417" y="677333"/>
          <a:ext cx="2381248" cy="911225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Ｂさんの場合</a:t>
          </a:r>
          <a:r>
            <a:rPr kumimoji="1" lang="en-US" altLang="ja-JP" sz="1100"/>
            <a:t>】</a:t>
          </a:r>
        </a:p>
        <a:p>
          <a:r>
            <a:rPr kumimoji="1" lang="ja-JP" altLang="en-US" sz="1100"/>
            <a:t>父、母、姉（</a:t>
          </a:r>
          <a:r>
            <a:rPr kumimoji="1" lang="en-US" altLang="ja-JP" sz="1100"/>
            <a:t>20</a:t>
          </a:r>
          <a:r>
            <a:rPr kumimoji="1" lang="ja-JP" altLang="en-US" sz="1100"/>
            <a:t>歳アルバイト）、本人（国公立文系４年制大学）、弟（小学生）の世帯。</a:t>
          </a:r>
          <a:endParaRPr kumimoji="1" lang="en-US" altLang="ja-JP" sz="1100"/>
        </a:p>
        <a:p>
          <a:endParaRPr kumimoji="1" lang="en-US" altLang="ja-JP" sz="1100"/>
        </a:p>
        <a:p>
          <a:r>
            <a:rPr kumimoji="1" lang="ja-JP" altLang="en-US" sz="1100"/>
            <a:t>①課税証明書の給与収入の金額</a:t>
          </a:r>
          <a:endParaRPr kumimoji="1" lang="en-US" altLang="ja-JP" sz="1100"/>
        </a:p>
        <a:p>
          <a:r>
            <a:rPr kumimoji="1" lang="ja-JP" altLang="en-US" sz="1100"/>
            <a:t>父　　</a:t>
          </a:r>
          <a:r>
            <a:rPr kumimoji="1" lang="en-US" altLang="ja-JP" sz="1100"/>
            <a:t>6,700,000</a:t>
          </a:r>
          <a:r>
            <a:rPr kumimoji="1" lang="ja-JP" altLang="en-US" sz="1100"/>
            <a:t>円</a:t>
          </a:r>
          <a:endParaRPr kumimoji="1" lang="en-US" altLang="ja-JP" sz="1100"/>
        </a:p>
        <a:p>
          <a:r>
            <a:rPr kumimoji="1" lang="ja-JP" altLang="en-US" sz="1100"/>
            <a:t>母      </a:t>
          </a:r>
          <a:r>
            <a:rPr kumimoji="1" lang="en-US" altLang="ja-JP" sz="1100"/>
            <a:t>1,800,000</a:t>
          </a:r>
          <a:r>
            <a:rPr kumimoji="1" lang="ja-JP" altLang="en-US" sz="1100"/>
            <a:t>円</a:t>
          </a:r>
          <a:endParaRPr kumimoji="1" lang="en-US" altLang="ja-JP" sz="1100"/>
        </a:p>
        <a:p>
          <a:r>
            <a:rPr kumimoji="1" lang="ja-JP" altLang="en-US" sz="1100"/>
            <a:t>本人　</a:t>
          </a:r>
          <a:r>
            <a:rPr kumimoji="1" lang="en-US" altLang="ja-JP" sz="1100"/>
            <a:t>300,000</a:t>
          </a:r>
          <a:r>
            <a:rPr kumimoji="1" lang="ja-JP" altLang="en-US" sz="1100"/>
            <a:t>円</a:t>
          </a:r>
          <a:endParaRPr kumimoji="1" lang="en-US" altLang="ja-JP" sz="1100"/>
        </a:p>
        <a:p>
          <a:r>
            <a:rPr kumimoji="1" lang="en-US" altLang="ja-JP" sz="1100"/>
            <a:t>※</a:t>
          </a:r>
          <a:r>
            <a:rPr kumimoji="1" lang="ja-JP" altLang="en-US" sz="1100"/>
            <a:t>本人のアルバイトのみ入力。兄弟のアルバイトは含めない。</a:t>
          </a:r>
          <a:endParaRPr kumimoji="1" lang="en-US" altLang="ja-JP" sz="1100"/>
        </a:p>
        <a:p>
          <a:r>
            <a:rPr kumimoji="1" lang="ja-JP" altLang="en-US" sz="1100"/>
            <a:t>この合計が小計Ａとなる。</a:t>
          </a:r>
          <a:endParaRPr kumimoji="1" lang="en-US" altLang="ja-JP" sz="1100"/>
        </a:p>
        <a:p>
          <a:endParaRPr kumimoji="1" lang="en-US" altLang="ja-JP" sz="1100"/>
        </a:p>
        <a:p>
          <a:r>
            <a:rPr kumimoji="1" lang="ja-JP" altLang="en-US" sz="1100"/>
            <a:t>②収入基準額</a:t>
          </a:r>
          <a:endParaRPr kumimoji="1" lang="en-US" altLang="ja-JP" sz="1100"/>
        </a:p>
        <a:p>
          <a:r>
            <a:rPr kumimoji="1" lang="en-US" altLang="ja-JP" sz="1100"/>
            <a:t>5</a:t>
          </a:r>
          <a:r>
            <a:rPr kumimoji="1" lang="ja-JP" altLang="en-US" sz="1100"/>
            <a:t>人世帯なので</a:t>
          </a:r>
          <a:r>
            <a:rPr kumimoji="1" lang="en-US" altLang="ja-JP" sz="1100"/>
            <a:t>2,390,000</a:t>
          </a:r>
          <a:r>
            <a:rPr kumimoji="1" lang="ja-JP" altLang="en-US" sz="1100"/>
            <a:t>円。</a:t>
          </a:r>
          <a:endParaRPr kumimoji="1" lang="en-US" altLang="ja-JP" sz="1100"/>
        </a:p>
        <a:p>
          <a:endParaRPr kumimoji="1" lang="en-US" altLang="ja-JP" sz="1100"/>
        </a:p>
        <a:p>
          <a:r>
            <a:rPr kumimoji="1" lang="ja-JP" altLang="en-US" sz="1100"/>
            <a:t>③給与収入控除額</a:t>
          </a:r>
          <a:endParaRPr kumimoji="1" lang="en-US" altLang="ja-JP" sz="1100"/>
        </a:p>
        <a:p>
          <a:r>
            <a:rPr kumimoji="1" lang="ja-JP" altLang="en-US" sz="1100"/>
            <a:t>①の小計Ａの額が</a:t>
          </a:r>
          <a:r>
            <a:rPr kumimoji="1" lang="en-US" altLang="ja-JP" sz="1100"/>
            <a:t>781</a:t>
          </a:r>
          <a:r>
            <a:rPr kumimoji="1" lang="ja-JP" altLang="en-US" sz="1100"/>
            <a:t>万円超 のため、</a:t>
          </a:r>
          <a:endParaRPr kumimoji="0" lang="en-US" altLang="ja-JP" sz="1100" b="0" i="0" u="none" strike="noStrike">
            <a:solidFill>
              <a:schemeClr val="dk1"/>
            </a:solidFill>
            <a:effectLst/>
            <a:latin typeface="+mn-lt"/>
            <a:ea typeface="+mn-ea"/>
            <a:cs typeface="+mn-cs"/>
          </a:endParaRPr>
        </a:p>
        <a:p>
          <a:r>
            <a:rPr kumimoji="0" lang="en-US" altLang="ja-JP" sz="1100" b="0" i="0" u="none" strike="noStrike">
              <a:solidFill>
                <a:schemeClr val="dk1"/>
              </a:solidFill>
              <a:effectLst/>
              <a:latin typeface="+mn-lt"/>
              <a:ea typeface="+mn-ea"/>
              <a:cs typeface="+mn-cs"/>
            </a:rPr>
            <a:t>4,080,000</a:t>
          </a:r>
          <a:r>
            <a:rPr kumimoji="1" lang="ja-JP" altLang="en-US" sz="1100"/>
            <a:t>円となる。</a:t>
          </a:r>
          <a:endParaRPr kumimoji="1" lang="en-US" altLang="ja-JP" sz="1100"/>
        </a:p>
        <a:p>
          <a:endParaRPr kumimoji="1" lang="en-US" altLang="ja-JP" sz="1100"/>
        </a:p>
        <a:p>
          <a:r>
            <a:rPr kumimoji="1" lang="ja-JP" altLang="en-US" sz="1100"/>
            <a:t>④特別控除額</a:t>
          </a:r>
          <a:endParaRPr kumimoji="1" lang="en-US" altLang="ja-JP" sz="1100"/>
        </a:p>
        <a:p>
          <a:r>
            <a:rPr kumimoji="1" lang="ja-JP" altLang="en-US" sz="1100"/>
            <a:t>　Ｂさんには小学生の弟がいるため、</a:t>
          </a:r>
          <a:endParaRPr kumimoji="1" lang="en-US" altLang="ja-JP" sz="1100"/>
        </a:p>
        <a:p>
          <a:r>
            <a:rPr kumimoji="1" lang="ja-JP" altLang="en-US" sz="1100"/>
            <a:t>「ア」に</a:t>
          </a:r>
          <a:r>
            <a:rPr kumimoji="1" lang="en-US" altLang="ja-JP" sz="1100"/>
            <a:t>100,000</a:t>
          </a:r>
          <a:r>
            <a:rPr kumimoji="1" lang="ja-JP" altLang="en-US" sz="1100"/>
            <a:t>円を入力。</a:t>
          </a:r>
          <a:endParaRPr kumimoji="1" lang="en-US" altLang="ja-JP" sz="1100"/>
        </a:p>
        <a:p>
          <a:r>
            <a:rPr kumimoji="1" lang="ja-JP" altLang="en-US" sz="1100"/>
            <a:t>　Ｂさん本人は国公立大学に自宅通学しているため、</a:t>
          </a:r>
          <a:r>
            <a:rPr kumimoji="1" lang="en-US" altLang="ja-JP" sz="1100"/>
            <a:t>230,000</a:t>
          </a:r>
          <a:r>
            <a:rPr kumimoji="1" lang="ja-JP" altLang="en-US" sz="1100"/>
            <a:t>円の控除となる。さらに</a:t>
          </a:r>
          <a:r>
            <a:rPr kumimoji="1" lang="en-US" altLang="ja-JP" sz="1100"/>
            <a:t>1</a:t>
          </a:r>
          <a:r>
            <a:rPr kumimoji="1" lang="ja-JP" altLang="en-US" sz="1100"/>
            <a:t>年間の授業料（</a:t>
          </a:r>
          <a:r>
            <a:rPr kumimoji="1" lang="en-US" altLang="ja-JP" sz="1100"/>
            <a:t>535,800</a:t>
          </a:r>
          <a:r>
            <a:rPr kumimoji="1" lang="ja-JP" altLang="en-US" sz="1100"/>
            <a:t>円）も合算されるため、</a:t>
          </a:r>
          <a:endParaRPr kumimoji="1" lang="en-US" altLang="ja-JP" sz="1100"/>
        </a:p>
        <a:p>
          <a:r>
            <a:rPr kumimoji="1" lang="ja-JP" altLang="en-US" sz="1100"/>
            <a:t>合計</a:t>
          </a:r>
          <a:r>
            <a:rPr kumimoji="1" lang="en-US" altLang="ja-JP" sz="1100"/>
            <a:t>765,800</a:t>
          </a:r>
          <a:r>
            <a:rPr kumimoji="1" lang="ja-JP" altLang="en-US" sz="1100"/>
            <a:t>円の控除となる。</a:t>
          </a:r>
          <a:endParaRPr kumimoji="1" lang="en-US" altLang="ja-JP" sz="1100"/>
        </a:p>
        <a:p>
          <a:endParaRPr kumimoji="1" lang="en-US" altLang="ja-JP" sz="1100"/>
        </a:p>
        <a:p>
          <a:r>
            <a:rPr kumimoji="1" lang="ja-JP" altLang="en-US" sz="1100"/>
            <a:t>⑤控除額合計</a:t>
          </a:r>
          <a:r>
            <a:rPr kumimoji="1" lang="en-US" altLang="ja-JP" sz="1100"/>
            <a:t>…</a:t>
          </a:r>
          <a:r>
            <a:rPr kumimoji="1" lang="ja-JP" altLang="en-US" sz="1100"/>
            <a:t>③</a:t>
          </a:r>
          <a:r>
            <a:rPr kumimoji="1" lang="en-US" altLang="ja-JP" sz="1100"/>
            <a:t>+</a:t>
          </a:r>
          <a:r>
            <a:rPr kumimoji="1" lang="ja-JP" altLang="en-US" sz="1100"/>
            <a:t>④</a:t>
          </a:r>
          <a:endParaRPr kumimoji="1" lang="en-US" altLang="ja-JP" sz="1100"/>
        </a:p>
        <a:p>
          <a:endParaRPr kumimoji="1" lang="en-US" altLang="ja-JP" sz="1100"/>
        </a:p>
        <a:p>
          <a:r>
            <a:rPr kumimoji="1" lang="ja-JP" altLang="en-US" sz="1100"/>
            <a:t>⑥総所得額</a:t>
          </a:r>
          <a:endParaRPr kumimoji="1" lang="en-US" altLang="ja-JP" sz="1100"/>
        </a:p>
        <a:p>
          <a:r>
            <a:rPr kumimoji="1" lang="ja-JP" altLang="en-US" sz="1100"/>
            <a:t>①－⑤で</a:t>
          </a:r>
          <a:r>
            <a:rPr kumimoji="1" lang="en-US" altLang="ja-JP" sz="1100"/>
            <a:t>3,854,200</a:t>
          </a:r>
          <a:r>
            <a:rPr kumimoji="1" lang="ja-JP" altLang="en-US" sz="1100"/>
            <a:t>円。</a:t>
          </a:r>
          <a:endParaRPr kumimoji="1" lang="en-US" altLang="ja-JP" sz="1100"/>
        </a:p>
        <a:p>
          <a:endParaRPr kumimoji="1" lang="en-US" altLang="ja-JP" sz="1100"/>
        </a:p>
        <a:p>
          <a:r>
            <a:rPr kumimoji="1" lang="ja-JP" altLang="en-US" sz="1100"/>
            <a:t>基準判定（②＞⑥ならＯＫ、②＜⑥ならＮＧ）より、</a:t>
          </a:r>
          <a:endParaRPr kumimoji="1" lang="en-US" altLang="ja-JP" sz="1100"/>
        </a:p>
        <a:p>
          <a:r>
            <a:rPr kumimoji="1" lang="ja-JP" altLang="ja-JP" sz="1100">
              <a:solidFill>
                <a:schemeClr val="dk1"/>
              </a:solidFill>
              <a:effectLst/>
              <a:latin typeface="+mn-lt"/>
              <a:ea typeface="+mn-ea"/>
              <a:cs typeface="+mn-cs"/>
            </a:rPr>
            <a:t>Ｂさんは②</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⑥</a:t>
          </a:r>
          <a:r>
            <a:rPr kumimoji="1" lang="ja-JP" altLang="en-US" sz="1100">
              <a:solidFill>
                <a:schemeClr val="dk1"/>
              </a:solidFill>
              <a:effectLst/>
              <a:latin typeface="+mn-lt"/>
              <a:ea typeface="+mn-ea"/>
              <a:cs typeface="+mn-cs"/>
            </a:rPr>
            <a:t>なので、所得基準を満たしていない。</a:t>
          </a:r>
          <a:endParaRPr kumimoji="1" lang="en-US" altLang="ja-JP" sz="1100"/>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84667</xdr:colOff>
      <xdr:row>15</xdr:row>
      <xdr:rowOff>42334</xdr:rowOff>
    </xdr:from>
    <xdr:to>
      <xdr:col>15</xdr:col>
      <xdr:colOff>412750</xdr:colOff>
      <xdr:row>16</xdr:row>
      <xdr:rowOff>169334</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884334" y="3323167"/>
          <a:ext cx="3661833" cy="317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←当てはまる世帯人員の金額を入力してください。</a:t>
          </a:r>
        </a:p>
      </xdr:txBody>
    </xdr:sp>
    <xdr:clientData/>
  </xdr:twoCellAnchor>
  <xdr:twoCellAnchor>
    <xdr:from>
      <xdr:col>10</xdr:col>
      <xdr:colOff>84667</xdr:colOff>
      <xdr:row>22</xdr:row>
      <xdr:rowOff>10583</xdr:rowOff>
    </xdr:from>
    <xdr:to>
      <xdr:col>15</xdr:col>
      <xdr:colOff>423333</xdr:colOff>
      <xdr:row>22</xdr:row>
      <xdr:rowOff>328083</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884334" y="4783666"/>
          <a:ext cx="3672416" cy="317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←小計Ａの収入額に合わせて計算してください。</a:t>
          </a:r>
        </a:p>
      </xdr:txBody>
    </xdr:sp>
    <xdr:clientData/>
  </xdr:twoCellAnchor>
  <xdr:twoCellAnchor>
    <xdr:from>
      <xdr:col>10</xdr:col>
      <xdr:colOff>31750</xdr:colOff>
      <xdr:row>38</xdr:row>
      <xdr:rowOff>222250</xdr:rowOff>
    </xdr:from>
    <xdr:to>
      <xdr:col>15</xdr:col>
      <xdr:colOff>127000</xdr:colOff>
      <xdr:row>44</xdr:row>
      <xdr:rowOff>105834</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5831417" y="10011833"/>
          <a:ext cx="3429000" cy="128058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←大学が国公立か私立、また、自宅外通学であるか、表と見比べ入力してください。</a:t>
          </a:r>
          <a:endParaRPr kumimoji="1" lang="en-US" altLang="ja-JP" sz="1100"/>
        </a:p>
        <a:p>
          <a:r>
            <a:rPr kumimoji="1" lang="ja-JP" altLang="en-US" sz="1100"/>
            <a:t>一年間の大学の授業料と当てはまる項目の合計額が「オ」の金額となります。</a:t>
          </a:r>
        </a:p>
      </xdr:txBody>
    </xdr:sp>
    <xdr:clientData/>
  </xdr:twoCellAnchor>
  <xdr:twoCellAnchor>
    <xdr:from>
      <xdr:col>10</xdr:col>
      <xdr:colOff>105833</xdr:colOff>
      <xdr:row>25</xdr:row>
      <xdr:rowOff>31750</xdr:rowOff>
    </xdr:from>
    <xdr:to>
      <xdr:col>15</xdr:col>
      <xdr:colOff>412750</xdr:colOff>
      <xdr:row>26</xdr:row>
      <xdr:rowOff>169333</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5905500" y="5820833"/>
          <a:ext cx="3640667" cy="37041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←当てはまる項目に入力してください。</a:t>
          </a:r>
        </a:p>
      </xdr:txBody>
    </xdr:sp>
    <xdr:clientData/>
  </xdr:twoCellAnchor>
  <xdr:twoCellAnchor>
    <xdr:from>
      <xdr:col>16</xdr:col>
      <xdr:colOff>105833</xdr:colOff>
      <xdr:row>43</xdr:row>
      <xdr:rowOff>10583</xdr:rowOff>
    </xdr:from>
    <xdr:to>
      <xdr:col>20</xdr:col>
      <xdr:colOff>179917</xdr:colOff>
      <xdr:row>46</xdr:row>
      <xdr:rowOff>190501</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9927166" y="10964333"/>
          <a:ext cx="2825751" cy="8784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所得要件は申請の前年と当年の２ヵ年分を参考にしますので、</a:t>
          </a:r>
          <a:endParaRPr kumimoji="1" lang="en-US" altLang="ja-JP" sz="1200"/>
        </a:p>
        <a:p>
          <a:r>
            <a:rPr kumimoji="1" lang="ja-JP" altLang="en-US" sz="1200"/>
            <a:t>２ヵ年分の試算をお勧めします。</a:t>
          </a:r>
        </a:p>
      </xdr:txBody>
    </xdr:sp>
    <xdr:clientData/>
  </xdr:twoCellAnchor>
  <xdr:twoCellAnchor>
    <xdr:from>
      <xdr:col>16</xdr:col>
      <xdr:colOff>31750</xdr:colOff>
      <xdr:row>41</xdr:row>
      <xdr:rowOff>158750</xdr:rowOff>
    </xdr:from>
    <xdr:to>
      <xdr:col>20</xdr:col>
      <xdr:colOff>264582</xdr:colOff>
      <xdr:row>47</xdr:row>
      <xdr:rowOff>169332</xdr:rowOff>
    </xdr:to>
    <xdr:sp macro="" textlink="">
      <xdr:nvSpPr>
        <xdr:cNvPr id="7" name="1 つの角を切り取った四角形 6">
          <a:extLst>
            <a:ext uri="{FF2B5EF4-FFF2-40B4-BE49-F238E27FC236}">
              <a16:creationId xmlns:a16="http://schemas.microsoft.com/office/drawing/2014/main" id="{00000000-0008-0000-0200-000007000000}"/>
            </a:ext>
          </a:extLst>
        </xdr:cNvPr>
        <xdr:cNvSpPr/>
      </xdr:nvSpPr>
      <xdr:spPr>
        <a:xfrm>
          <a:off x="9853083" y="10646833"/>
          <a:ext cx="2984499" cy="1418166"/>
        </a:xfrm>
        <a:prstGeom prst="snip1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0"/>
  <sheetViews>
    <sheetView view="pageBreakPreview" zoomScale="90" zoomScaleNormal="90" zoomScaleSheetLayoutView="90" workbookViewId="0">
      <selection activeCell="G41" sqref="G41:J41"/>
    </sheetView>
  </sheetViews>
  <sheetFormatPr defaultRowHeight="24.95" customHeight="1"/>
  <cols>
    <col min="1" max="1" width="3.875" style="3" customWidth="1"/>
    <col min="2" max="2" width="8.75" style="3" customWidth="1"/>
    <col min="3" max="3" width="7.625" style="3" customWidth="1"/>
    <col min="4" max="5" width="8" style="3" customWidth="1"/>
    <col min="6" max="6" width="8.625" style="3" customWidth="1"/>
    <col min="7" max="8" width="5" style="3" customWidth="1"/>
    <col min="9" max="10" width="10.5" style="3" customWidth="1"/>
    <col min="11" max="16384" width="9" style="3"/>
  </cols>
  <sheetData>
    <row r="1" spans="1:15" ht="24.95" customHeight="1">
      <c r="B1" s="29" t="s">
        <v>64</v>
      </c>
    </row>
    <row r="2" spans="1:15" s="1" customFormat="1" ht="15" customHeight="1">
      <c r="A2" s="43" t="s">
        <v>9</v>
      </c>
      <c r="B2" s="44"/>
      <c r="C2" s="44"/>
      <c r="D2" s="44"/>
      <c r="E2" s="44"/>
      <c r="F2" s="45"/>
      <c r="G2" s="55" t="s">
        <v>57</v>
      </c>
      <c r="H2" s="55"/>
      <c r="I2" s="55"/>
      <c r="J2" s="55"/>
    </row>
    <row r="3" spans="1:15" s="2" customFormat="1" ht="15" customHeight="1">
      <c r="A3" s="49"/>
      <c r="B3" s="50"/>
      <c r="C3" s="50"/>
      <c r="D3" s="50"/>
      <c r="E3" s="50"/>
      <c r="F3" s="51"/>
      <c r="G3" s="19" t="s">
        <v>0</v>
      </c>
      <c r="H3" s="19" t="s">
        <v>3</v>
      </c>
      <c r="I3" s="19" t="s">
        <v>1</v>
      </c>
      <c r="J3" s="19" t="s">
        <v>2</v>
      </c>
    </row>
    <row r="4" spans="1:15" ht="18" customHeight="1">
      <c r="A4" s="41" t="s">
        <v>44</v>
      </c>
      <c r="B4" s="43" t="s">
        <v>6</v>
      </c>
      <c r="C4" s="44"/>
      <c r="D4" s="44"/>
      <c r="E4" s="44"/>
      <c r="F4" s="45"/>
      <c r="G4" s="19" t="s">
        <v>53</v>
      </c>
      <c r="H4" s="19" t="s">
        <v>6</v>
      </c>
      <c r="I4" s="5">
        <v>3700000</v>
      </c>
      <c r="J4" s="4">
        <v>2450000</v>
      </c>
    </row>
    <row r="5" spans="1:15" ht="18" customHeight="1">
      <c r="A5" s="42"/>
      <c r="B5" s="46"/>
      <c r="C5" s="47"/>
      <c r="D5" s="47"/>
      <c r="E5" s="47"/>
      <c r="F5" s="48"/>
      <c r="G5" s="19" t="s">
        <v>52</v>
      </c>
      <c r="H5" s="19" t="s">
        <v>6</v>
      </c>
      <c r="I5" s="5">
        <v>2960000</v>
      </c>
      <c r="J5" s="4">
        <v>1880000</v>
      </c>
      <c r="L5" s="26"/>
      <c r="M5" s="26"/>
      <c r="N5" s="25"/>
      <c r="O5" s="1"/>
    </row>
    <row r="6" spans="1:15" ht="18" customHeight="1">
      <c r="A6" s="42"/>
      <c r="B6" s="46"/>
      <c r="C6" s="47"/>
      <c r="D6" s="47"/>
      <c r="E6" s="47"/>
      <c r="F6" s="48"/>
      <c r="G6" s="19" t="s">
        <v>54</v>
      </c>
      <c r="H6" s="19" t="s">
        <v>55</v>
      </c>
      <c r="I6" s="18">
        <v>0</v>
      </c>
      <c r="J6" s="4">
        <v>0</v>
      </c>
    </row>
    <row r="7" spans="1:15" ht="18" customHeight="1">
      <c r="A7" s="42"/>
      <c r="B7" s="46"/>
      <c r="C7" s="47"/>
      <c r="D7" s="47"/>
      <c r="E7" s="47"/>
      <c r="F7" s="48"/>
      <c r="G7" s="20"/>
      <c r="H7" s="20"/>
      <c r="I7" s="18"/>
      <c r="J7" s="4"/>
    </row>
    <row r="8" spans="1:15" ht="18" customHeight="1" thickBot="1">
      <c r="A8" s="42"/>
      <c r="B8" s="49"/>
      <c r="C8" s="50"/>
      <c r="D8" s="50"/>
      <c r="E8" s="50"/>
      <c r="F8" s="51"/>
      <c r="G8" s="19"/>
      <c r="H8" s="19"/>
      <c r="I8" s="10"/>
      <c r="J8" s="4"/>
    </row>
    <row r="9" spans="1:15" ht="18" customHeight="1" thickBot="1">
      <c r="A9" s="42"/>
      <c r="B9" s="52" t="s">
        <v>4</v>
      </c>
      <c r="C9" s="53"/>
      <c r="D9" s="53"/>
      <c r="E9" s="53"/>
      <c r="F9" s="54"/>
      <c r="G9" s="4"/>
      <c r="H9" s="8"/>
      <c r="I9" s="12">
        <f>SUM(I4:I8)</f>
        <v>6660000</v>
      </c>
      <c r="J9" s="9">
        <f>SUM(J4:J8)</f>
        <v>4330000</v>
      </c>
    </row>
    <row r="10" spans="1:15" ht="18" customHeight="1">
      <c r="A10" s="42"/>
      <c r="B10" s="43" t="s">
        <v>8</v>
      </c>
      <c r="C10" s="44"/>
      <c r="D10" s="44"/>
      <c r="E10" s="44"/>
      <c r="F10" s="45"/>
      <c r="G10" s="4"/>
      <c r="H10" s="4"/>
      <c r="I10" s="11"/>
      <c r="J10" s="4"/>
    </row>
    <row r="11" spans="1:15" ht="18" customHeight="1" thickBot="1">
      <c r="A11" s="42"/>
      <c r="B11" s="49"/>
      <c r="C11" s="50"/>
      <c r="D11" s="50"/>
      <c r="E11" s="50"/>
      <c r="F11" s="51"/>
      <c r="G11" s="4"/>
      <c r="H11" s="4"/>
      <c r="I11" s="4"/>
      <c r="J11" s="10"/>
    </row>
    <row r="12" spans="1:15" ht="18" customHeight="1" thickBot="1">
      <c r="A12" s="42"/>
      <c r="B12" s="52" t="s">
        <v>5</v>
      </c>
      <c r="C12" s="53"/>
      <c r="D12" s="53"/>
      <c r="E12" s="53"/>
      <c r="F12" s="54"/>
      <c r="G12" s="4"/>
      <c r="H12" s="4"/>
      <c r="I12" s="8">
        <f>SUM(I10:I11)</f>
        <v>0</v>
      </c>
      <c r="J12" s="12">
        <f>SUM(J10:J11)</f>
        <v>0</v>
      </c>
    </row>
    <row r="13" spans="1:15" s="7" customFormat="1" ht="18" customHeight="1">
      <c r="A13" s="42"/>
      <c r="B13" s="36" t="s">
        <v>50</v>
      </c>
      <c r="C13" s="37"/>
      <c r="D13" s="37"/>
      <c r="E13" s="37"/>
      <c r="F13" s="38"/>
      <c r="G13" s="39">
        <f>I9+J12</f>
        <v>6660000</v>
      </c>
      <c r="H13" s="39"/>
      <c r="I13" s="39"/>
      <c r="J13" s="40"/>
    </row>
    <row r="14" spans="1:15" s="7" customFormat="1" ht="15" customHeight="1">
      <c r="A14" s="30" t="s">
        <v>45</v>
      </c>
      <c r="B14" s="6" t="s">
        <v>11</v>
      </c>
      <c r="C14" s="33" t="s">
        <v>10</v>
      </c>
      <c r="D14" s="34"/>
      <c r="E14" s="34"/>
      <c r="F14" s="34"/>
      <c r="G14" s="35">
        <f>C17</f>
        <v>2120000</v>
      </c>
      <c r="H14" s="35"/>
      <c r="I14" s="35"/>
      <c r="J14" s="35"/>
    </row>
    <row r="15" spans="1:15" s="7" customFormat="1" ht="15" customHeight="1">
      <c r="A15" s="31"/>
      <c r="B15" s="6">
        <v>1</v>
      </c>
      <c r="C15" s="58">
        <v>1390000</v>
      </c>
      <c r="D15" s="58"/>
      <c r="E15" s="58"/>
      <c r="F15" s="59"/>
      <c r="G15" s="35"/>
      <c r="H15" s="35"/>
      <c r="I15" s="35"/>
      <c r="J15" s="35"/>
    </row>
    <row r="16" spans="1:15" s="7" customFormat="1" ht="15" customHeight="1">
      <c r="A16" s="31"/>
      <c r="B16" s="6">
        <v>2</v>
      </c>
      <c r="C16" s="58">
        <v>1980000</v>
      </c>
      <c r="D16" s="58"/>
      <c r="E16" s="58"/>
      <c r="F16" s="59"/>
      <c r="G16" s="35"/>
      <c r="H16" s="35"/>
      <c r="I16" s="35"/>
      <c r="J16" s="35"/>
    </row>
    <row r="17" spans="1:10" s="7" customFormat="1" ht="15" customHeight="1">
      <c r="A17" s="31"/>
      <c r="B17" s="6">
        <v>3</v>
      </c>
      <c r="C17" s="58">
        <v>2120000</v>
      </c>
      <c r="D17" s="58"/>
      <c r="E17" s="58"/>
      <c r="F17" s="59"/>
      <c r="G17" s="35"/>
      <c r="H17" s="35"/>
      <c r="I17" s="35"/>
      <c r="J17" s="35"/>
    </row>
    <row r="18" spans="1:10" s="7" customFormat="1" ht="15" customHeight="1">
      <c r="A18" s="31"/>
      <c r="B18" s="6">
        <v>4</v>
      </c>
      <c r="C18" s="58">
        <v>2290000</v>
      </c>
      <c r="D18" s="58"/>
      <c r="E18" s="58"/>
      <c r="F18" s="59"/>
      <c r="G18" s="35"/>
      <c r="H18" s="35"/>
      <c r="I18" s="35"/>
      <c r="J18" s="35"/>
    </row>
    <row r="19" spans="1:10" s="7" customFormat="1" ht="15" customHeight="1">
      <c r="A19" s="31"/>
      <c r="B19" s="6">
        <v>5</v>
      </c>
      <c r="C19" s="58">
        <v>2390000</v>
      </c>
      <c r="D19" s="58"/>
      <c r="E19" s="58"/>
      <c r="F19" s="59"/>
      <c r="G19" s="35"/>
      <c r="H19" s="35"/>
      <c r="I19" s="35"/>
      <c r="J19" s="35"/>
    </row>
    <row r="20" spans="1:10" s="7" customFormat="1" ht="15" customHeight="1">
      <c r="A20" s="31"/>
      <c r="B20" s="6">
        <v>6</v>
      </c>
      <c r="C20" s="58">
        <v>2500000</v>
      </c>
      <c r="D20" s="58"/>
      <c r="E20" s="58"/>
      <c r="F20" s="59"/>
      <c r="G20" s="35"/>
      <c r="H20" s="35"/>
      <c r="I20" s="35"/>
      <c r="J20" s="35"/>
    </row>
    <row r="21" spans="1:10" s="1" customFormat="1" ht="15" customHeight="1">
      <c r="A21" s="32"/>
      <c r="B21" s="4" t="s">
        <v>12</v>
      </c>
      <c r="C21" s="58" t="s">
        <v>13</v>
      </c>
      <c r="D21" s="58"/>
      <c r="E21" s="58"/>
      <c r="F21" s="59"/>
      <c r="G21" s="35"/>
      <c r="H21" s="35"/>
      <c r="I21" s="35"/>
      <c r="J21" s="35"/>
    </row>
    <row r="22" spans="1:10" ht="15.75" customHeight="1">
      <c r="A22" s="42" t="s">
        <v>46</v>
      </c>
      <c r="B22" s="57" t="s">
        <v>14</v>
      </c>
      <c r="C22" s="57"/>
      <c r="D22" s="57"/>
      <c r="E22" s="57" t="s">
        <v>10</v>
      </c>
      <c r="F22" s="57"/>
      <c r="G22" s="57">
        <f>ROUNDDOWN(I9*0.3+1740000,-4)</f>
        <v>3730000</v>
      </c>
      <c r="H22" s="57"/>
      <c r="I22" s="57"/>
      <c r="J22" s="57"/>
    </row>
    <row r="23" spans="1:10" ht="26.25" customHeight="1">
      <c r="A23" s="42"/>
      <c r="B23" s="60" t="s">
        <v>15</v>
      </c>
      <c r="C23" s="60"/>
      <c r="D23" s="60"/>
      <c r="E23" s="60" t="s">
        <v>14</v>
      </c>
      <c r="F23" s="60"/>
      <c r="G23" s="57"/>
      <c r="H23" s="57"/>
      <c r="I23" s="57"/>
      <c r="J23" s="57"/>
    </row>
    <row r="24" spans="1:10" ht="26.25" customHeight="1">
      <c r="A24" s="42"/>
      <c r="B24" s="60" t="s">
        <v>16</v>
      </c>
      <c r="C24" s="60"/>
      <c r="D24" s="60"/>
      <c r="E24" s="61" t="s">
        <v>17</v>
      </c>
      <c r="F24" s="61"/>
      <c r="G24" s="57"/>
      <c r="H24" s="57"/>
      <c r="I24" s="57"/>
      <c r="J24" s="57"/>
    </row>
    <row r="25" spans="1:10" ht="26.25" customHeight="1">
      <c r="A25" s="42"/>
      <c r="B25" s="60" t="s">
        <v>56</v>
      </c>
      <c r="C25" s="60"/>
      <c r="D25" s="60"/>
      <c r="E25" s="61" t="s">
        <v>18</v>
      </c>
      <c r="F25" s="61"/>
      <c r="G25" s="57"/>
      <c r="H25" s="57"/>
      <c r="I25" s="57"/>
      <c r="J25" s="57"/>
    </row>
    <row r="26" spans="1:10" ht="26.25" customHeight="1">
      <c r="A26" s="56"/>
      <c r="B26" s="60" t="s">
        <v>19</v>
      </c>
      <c r="C26" s="60"/>
      <c r="D26" s="60"/>
      <c r="E26" s="60" t="s">
        <v>20</v>
      </c>
      <c r="F26" s="60"/>
      <c r="G26" s="57"/>
      <c r="H26" s="57"/>
      <c r="I26" s="57"/>
      <c r="J26" s="57"/>
    </row>
    <row r="27" spans="1:10" ht="18" customHeight="1">
      <c r="A27" s="42" t="s">
        <v>51</v>
      </c>
      <c r="B27" s="63" t="s">
        <v>21</v>
      </c>
      <c r="C27" s="60"/>
      <c r="D27" s="60"/>
      <c r="E27" s="57" t="s">
        <v>67</v>
      </c>
      <c r="F27" s="57"/>
      <c r="G27" s="57"/>
      <c r="H27" s="57"/>
      <c r="I27" s="57"/>
      <c r="J27" s="57"/>
    </row>
    <row r="28" spans="1:10" ht="18" customHeight="1">
      <c r="A28" s="42"/>
      <c r="B28" s="62" t="s">
        <v>22</v>
      </c>
      <c r="C28" s="61"/>
      <c r="D28" s="61"/>
      <c r="E28" s="57" t="s">
        <v>68</v>
      </c>
      <c r="F28" s="57"/>
      <c r="G28" s="57"/>
      <c r="H28" s="57"/>
      <c r="I28" s="57"/>
      <c r="J28" s="57"/>
    </row>
    <row r="29" spans="1:10" ht="30.75" customHeight="1">
      <c r="A29" s="42"/>
      <c r="B29" s="62" t="s">
        <v>23</v>
      </c>
      <c r="C29" s="61"/>
      <c r="D29" s="61"/>
      <c r="E29" s="64" t="s">
        <v>24</v>
      </c>
      <c r="F29" s="64"/>
      <c r="G29" s="57"/>
      <c r="H29" s="57"/>
      <c r="I29" s="57"/>
      <c r="J29" s="57"/>
    </row>
    <row r="30" spans="1:10" ht="30" customHeight="1">
      <c r="A30" s="42"/>
      <c r="B30" s="67" t="s">
        <v>25</v>
      </c>
      <c r="C30" s="64"/>
      <c r="D30" s="64"/>
      <c r="E30" s="64" t="s">
        <v>26</v>
      </c>
      <c r="F30" s="64"/>
      <c r="G30" s="57"/>
      <c r="H30" s="57"/>
      <c r="I30" s="57"/>
      <c r="J30" s="57"/>
    </row>
    <row r="31" spans="1:10" ht="54.75" customHeight="1">
      <c r="A31" s="42"/>
      <c r="B31" s="65" t="s">
        <v>27</v>
      </c>
      <c r="C31" s="66"/>
      <c r="D31" s="66"/>
      <c r="E31" s="66" t="s">
        <v>28</v>
      </c>
      <c r="F31" s="66"/>
      <c r="G31" s="57"/>
      <c r="H31" s="57"/>
      <c r="I31" s="57"/>
      <c r="J31" s="57"/>
    </row>
    <row r="32" spans="1:10" ht="18" customHeight="1">
      <c r="A32" s="42"/>
      <c r="B32" s="63" t="s">
        <v>29</v>
      </c>
      <c r="C32" s="60"/>
      <c r="D32" s="60"/>
      <c r="E32" s="14" t="s">
        <v>30</v>
      </c>
      <c r="F32" s="14" t="s">
        <v>31</v>
      </c>
      <c r="G32" s="57"/>
      <c r="H32" s="57"/>
      <c r="I32" s="57"/>
      <c r="J32" s="57"/>
    </row>
    <row r="33" spans="1:10" ht="18" customHeight="1">
      <c r="A33" s="42"/>
      <c r="B33" s="63" t="s">
        <v>38</v>
      </c>
      <c r="C33" s="60"/>
      <c r="D33" s="60"/>
      <c r="E33" s="15">
        <v>10</v>
      </c>
      <c r="F33" s="15">
        <v>10</v>
      </c>
      <c r="G33" s="57"/>
      <c r="H33" s="57"/>
      <c r="I33" s="57"/>
      <c r="J33" s="57"/>
    </row>
    <row r="34" spans="1:10" ht="18" customHeight="1">
      <c r="A34" s="42"/>
      <c r="B34" s="63" t="s">
        <v>39</v>
      </c>
      <c r="C34" s="60"/>
      <c r="D34" s="60"/>
      <c r="E34" s="15">
        <v>19</v>
      </c>
      <c r="F34" s="15">
        <v>19</v>
      </c>
      <c r="G34" s="57"/>
      <c r="H34" s="57"/>
      <c r="I34" s="57"/>
      <c r="J34" s="57"/>
    </row>
    <row r="35" spans="1:10" ht="18" customHeight="1">
      <c r="A35" s="42"/>
      <c r="B35" s="63" t="s">
        <v>40</v>
      </c>
      <c r="C35" s="60" t="s">
        <v>32</v>
      </c>
      <c r="D35" s="60"/>
      <c r="E35" s="15">
        <v>34</v>
      </c>
      <c r="F35" s="15">
        <v>56</v>
      </c>
      <c r="G35" s="57"/>
      <c r="H35" s="57"/>
      <c r="I35" s="57"/>
      <c r="J35" s="57"/>
    </row>
    <row r="36" spans="1:10" ht="18" customHeight="1">
      <c r="A36" s="42"/>
      <c r="B36" s="63"/>
      <c r="C36" s="60" t="s">
        <v>33</v>
      </c>
      <c r="D36" s="60"/>
      <c r="E36" s="15">
        <v>49</v>
      </c>
      <c r="F36" s="15">
        <v>72</v>
      </c>
      <c r="G36" s="57"/>
      <c r="H36" s="57"/>
      <c r="I36" s="57"/>
      <c r="J36" s="57"/>
    </row>
    <row r="37" spans="1:10" ht="18" customHeight="1">
      <c r="A37" s="42"/>
      <c r="B37" s="67" t="s">
        <v>41</v>
      </c>
      <c r="C37" s="74" t="s">
        <v>32</v>
      </c>
      <c r="D37" s="63"/>
      <c r="E37" s="15">
        <v>43</v>
      </c>
      <c r="F37" s="15">
        <v>66</v>
      </c>
      <c r="G37" s="57"/>
      <c r="H37" s="57"/>
      <c r="I37" s="57"/>
      <c r="J37" s="57"/>
    </row>
    <row r="38" spans="1:10" ht="18" customHeight="1">
      <c r="A38" s="42"/>
      <c r="B38" s="67"/>
      <c r="C38" s="74" t="s">
        <v>33</v>
      </c>
      <c r="D38" s="63"/>
      <c r="E38" s="15">
        <v>72</v>
      </c>
      <c r="F38" s="15">
        <v>96</v>
      </c>
      <c r="G38" s="57"/>
      <c r="H38" s="57"/>
      <c r="I38" s="57"/>
      <c r="J38" s="57"/>
    </row>
    <row r="39" spans="1:10" ht="18" customHeight="1">
      <c r="A39" s="42"/>
      <c r="B39" s="67" t="s">
        <v>42</v>
      </c>
      <c r="C39" s="60" t="s">
        <v>32</v>
      </c>
      <c r="D39" s="13" t="s">
        <v>34</v>
      </c>
      <c r="E39" s="16">
        <v>23</v>
      </c>
      <c r="F39" s="16">
        <v>70</v>
      </c>
      <c r="G39" s="55"/>
      <c r="H39" s="55"/>
      <c r="I39" s="55"/>
      <c r="J39" s="55"/>
    </row>
    <row r="40" spans="1:10" ht="18" customHeight="1">
      <c r="A40" s="42"/>
      <c r="B40" s="67"/>
      <c r="C40" s="60"/>
      <c r="D40" s="13" t="s">
        <v>35</v>
      </c>
      <c r="E40" s="16">
        <v>71</v>
      </c>
      <c r="F40" s="16">
        <v>122</v>
      </c>
      <c r="G40" s="55"/>
      <c r="H40" s="55"/>
      <c r="I40" s="55"/>
      <c r="J40" s="55"/>
    </row>
    <row r="41" spans="1:10" ht="18" customHeight="1">
      <c r="A41" s="42"/>
      <c r="B41" s="67"/>
      <c r="C41" s="60" t="s">
        <v>33</v>
      </c>
      <c r="D41" s="13" t="s">
        <v>34</v>
      </c>
      <c r="E41" s="16">
        <v>37</v>
      </c>
      <c r="F41" s="16">
        <v>84</v>
      </c>
      <c r="G41" s="55">
        <f>1150000+840000</f>
        <v>1990000</v>
      </c>
      <c r="H41" s="55"/>
      <c r="I41" s="55"/>
      <c r="J41" s="55"/>
    </row>
    <row r="42" spans="1:10" ht="18" customHeight="1">
      <c r="A42" s="42"/>
      <c r="B42" s="67"/>
      <c r="C42" s="60"/>
      <c r="D42" s="13" t="s">
        <v>35</v>
      </c>
      <c r="E42" s="15">
        <v>121</v>
      </c>
      <c r="F42" s="15">
        <v>173</v>
      </c>
      <c r="G42" s="55"/>
      <c r="H42" s="55"/>
      <c r="I42" s="55"/>
      <c r="J42" s="55"/>
    </row>
    <row r="43" spans="1:10" ht="18" customHeight="1">
      <c r="A43" s="42"/>
      <c r="B43" s="62" t="s">
        <v>43</v>
      </c>
      <c r="C43" s="60" t="s">
        <v>32</v>
      </c>
      <c r="D43" s="13" t="s">
        <v>36</v>
      </c>
      <c r="E43" s="15">
        <v>20</v>
      </c>
      <c r="F43" s="15">
        <v>32</v>
      </c>
      <c r="G43" s="57"/>
      <c r="H43" s="57"/>
      <c r="I43" s="57"/>
      <c r="J43" s="57"/>
    </row>
    <row r="44" spans="1:10" ht="18" customHeight="1">
      <c r="A44" s="42"/>
      <c r="B44" s="62"/>
      <c r="C44" s="60"/>
      <c r="D44" s="13" t="s">
        <v>37</v>
      </c>
      <c r="E44" s="15">
        <v>26</v>
      </c>
      <c r="F44" s="15">
        <v>74</v>
      </c>
      <c r="G44" s="57"/>
      <c r="H44" s="57"/>
      <c r="I44" s="57"/>
      <c r="J44" s="57"/>
    </row>
    <row r="45" spans="1:10" ht="18" customHeight="1">
      <c r="A45" s="42"/>
      <c r="B45" s="62"/>
      <c r="C45" s="60" t="s">
        <v>33</v>
      </c>
      <c r="D45" s="13" t="s">
        <v>36</v>
      </c>
      <c r="E45" s="15">
        <v>44</v>
      </c>
      <c r="F45" s="15">
        <v>55</v>
      </c>
      <c r="G45" s="57"/>
      <c r="H45" s="57"/>
      <c r="I45" s="57"/>
      <c r="J45" s="57"/>
    </row>
    <row r="46" spans="1:10" ht="18" customHeight="1">
      <c r="A46" s="42"/>
      <c r="B46" s="62"/>
      <c r="C46" s="60"/>
      <c r="D46" s="13" t="s">
        <v>37</v>
      </c>
      <c r="E46" s="15">
        <v>80</v>
      </c>
      <c r="F46" s="15">
        <v>134</v>
      </c>
      <c r="G46" s="57"/>
      <c r="H46" s="57"/>
      <c r="I46" s="57"/>
      <c r="J46" s="57"/>
    </row>
    <row r="47" spans="1:10" ht="18" customHeight="1">
      <c r="A47" s="42"/>
      <c r="B47" s="57" t="s">
        <v>7</v>
      </c>
      <c r="C47" s="57"/>
      <c r="D47" s="57"/>
      <c r="E47" s="57"/>
      <c r="F47" s="57"/>
      <c r="G47" s="57">
        <f>SUM(G27:J46)</f>
        <v>1990000</v>
      </c>
      <c r="H47" s="57"/>
      <c r="I47" s="57"/>
      <c r="J47" s="57"/>
    </row>
    <row r="48" spans="1:10" ht="19.5" customHeight="1">
      <c r="A48" s="57" t="s">
        <v>48</v>
      </c>
      <c r="B48" s="57"/>
      <c r="C48" s="57"/>
      <c r="D48" s="57"/>
      <c r="E48" s="57"/>
      <c r="F48" s="57"/>
      <c r="G48" s="57">
        <f>G22+G47</f>
        <v>5720000</v>
      </c>
      <c r="H48" s="57"/>
      <c r="I48" s="57"/>
      <c r="J48" s="57"/>
    </row>
    <row r="49" spans="1:10" ht="19.5" customHeight="1">
      <c r="A49" s="68" t="s">
        <v>47</v>
      </c>
      <c r="B49" s="69"/>
      <c r="C49" s="69"/>
      <c r="D49" s="69"/>
      <c r="E49" s="69"/>
      <c r="F49" s="70"/>
      <c r="G49" s="57">
        <f>G13-G48</f>
        <v>940000</v>
      </c>
      <c r="H49" s="57"/>
      <c r="I49" s="57"/>
      <c r="J49" s="57"/>
    </row>
    <row r="50" spans="1:10" ht="19.5" customHeight="1">
      <c r="A50" s="57" t="s">
        <v>49</v>
      </c>
      <c r="B50" s="57"/>
      <c r="C50" s="57"/>
      <c r="D50" s="57"/>
      <c r="E50" s="57"/>
      <c r="F50" s="57"/>
      <c r="G50" s="57" t="str">
        <f>IF(G14&gt;G49,"OK","NG")</f>
        <v>OK</v>
      </c>
      <c r="H50" s="57"/>
      <c r="I50" s="57"/>
      <c r="J50" s="57"/>
    </row>
  </sheetData>
  <mergeCells count="85">
    <mergeCell ref="C43:C44"/>
    <mergeCell ref="G43:J43"/>
    <mergeCell ref="B39:B42"/>
    <mergeCell ref="G44:J44"/>
    <mergeCell ref="C41:C42"/>
    <mergeCell ref="G41:J41"/>
    <mergeCell ref="G42:J42"/>
    <mergeCell ref="G40:J40"/>
    <mergeCell ref="C39:C40"/>
    <mergeCell ref="A50:F50"/>
    <mergeCell ref="G50:J50"/>
    <mergeCell ref="A49:F49"/>
    <mergeCell ref="G49:J49"/>
    <mergeCell ref="A48:F48"/>
    <mergeCell ref="G48:J48"/>
    <mergeCell ref="G39:J39"/>
    <mergeCell ref="A27:A47"/>
    <mergeCell ref="B47:F47"/>
    <mergeCell ref="G47:J47"/>
    <mergeCell ref="G46:J46"/>
    <mergeCell ref="C45:C46"/>
    <mergeCell ref="G45:J45"/>
    <mergeCell ref="B43:B46"/>
    <mergeCell ref="G37:J37"/>
    <mergeCell ref="B35:B36"/>
    <mergeCell ref="G38:J38"/>
    <mergeCell ref="C36:D36"/>
    <mergeCell ref="G36:J36"/>
    <mergeCell ref="B37:B38"/>
    <mergeCell ref="C37:D37"/>
    <mergeCell ref="C38:D38"/>
    <mergeCell ref="B32:D32"/>
    <mergeCell ref="G32:J32"/>
    <mergeCell ref="B29:D29"/>
    <mergeCell ref="E29:F29"/>
    <mergeCell ref="G29:J29"/>
    <mergeCell ref="B31:D31"/>
    <mergeCell ref="E31:F31"/>
    <mergeCell ref="G31:J31"/>
    <mergeCell ref="B30:D30"/>
    <mergeCell ref="E30:F30"/>
    <mergeCell ref="G30:J30"/>
    <mergeCell ref="B33:D33"/>
    <mergeCell ref="G33:J33"/>
    <mergeCell ref="C35:D35"/>
    <mergeCell ref="G35:J35"/>
    <mergeCell ref="B34:D34"/>
    <mergeCell ref="G34:J34"/>
    <mergeCell ref="B28:D28"/>
    <mergeCell ref="E28:F28"/>
    <mergeCell ref="G28:J28"/>
    <mergeCell ref="B27:D27"/>
    <mergeCell ref="E27:F27"/>
    <mergeCell ref="G27:J27"/>
    <mergeCell ref="E24:F24"/>
    <mergeCell ref="B25:D25"/>
    <mergeCell ref="E25:F25"/>
    <mergeCell ref="B26:D26"/>
    <mergeCell ref="E26:F26"/>
    <mergeCell ref="A2:F3"/>
    <mergeCell ref="G2:J2"/>
    <mergeCell ref="A22:A26"/>
    <mergeCell ref="B22:D22"/>
    <mergeCell ref="E22:F22"/>
    <mergeCell ref="G22:J26"/>
    <mergeCell ref="C15:F15"/>
    <mergeCell ref="C16:F16"/>
    <mergeCell ref="C17:F17"/>
    <mergeCell ref="C18:F18"/>
    <mergeCell ref="C19:F19"/>
    <mergeCell ref="C20:F20"/>
    <mergeCell ref="C21:F21"/>
    <mergeCell ref="B23:D23"/>
    <mergeCell ref="E23:F23"/>
    <mergeCell ref="B24:D24"/>
    <mergeCell ref="A14:A21"/>
    <mergeCell ref="C14:F14"/>
    <mergeCell ref="G14:J21"/>
    <mergeCell ref="B13:F13"/>
    <mergeCell ref="G13:J13"/>
    <mergeCell ref="A4:A13"/>
    <mergeCell ref="B4:F8"/>
    <mergeCell ref="B9:F9"/>
    <mergeCell ref="B10:F11"/>
    <mergeCell ref="B12:F12"/>
  </mergeCells>
  <phoneticPr fontId="1"/>
  <pageMargins left="0.47244094488188981" right="0.27559055118110237" top="0.82677165354330717" bottom="0.19685039370078741" header="0.59055118110236227" footer="0.27559055118110237"/>
  <pageSetup paperSize="9" scale="7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0"/>
  <sheetViews>
    <sheetView tabSelected="1" view="pageBreakPreview" zoomScale="90" zoomScaleNormal="90" zoomScaleSheetLayoutView="90" workbookViewId="0">
      <selection activeCell="G48" sqref="G48:J48"/>
    </sheetView>
  </sheetViews>
  <sheetFormatPr defaultRowHeight="24.95" customHeight="1"/>
  <cols>
    <col min="1" max="1" width="3.875" style="3" customWidth="1"/>
    <col min="2" max="2" width="8.75" style="3" customWidth="1"/>
    <col min="3" max="3" width="7.625" style="3" customWidth="1"/>
    <col min="4" max="5" width="8" style="3" customWidth="1"/>
    <col min="6" max="6" width="8.625" style="3" customWidth="1"/>
    <col min="7" max="7" width="11.25" style="3" customWidth="1"/>
    <col min="8" max="8" width="5" style="3" customWidth="1"/>
    <col min="9" max="10" width="10.5" style="3" customWidth="1"/>
    <col min="11" max="16384" width="9" style="3"/>
  </cols>
  <sheetData>
    <row r="1" spans="1:10" ht="24.95" customHeight="1">
      <c r="B1" s="29" t="s">
        <v>65</v>
      </c>
    </row>
    <row r="2" spans="1:10" s="1" customFormat="1" ht="15" customHeight="1">
      <c r="A2" s="43" t="s">
        <v>9</v>
      </c>
      <c r="B2" s="44"/>
      <c r="C2" s="44"/>
      <c r="D2" s="44"/>
      <c r="E2" s="44"/>
      <c r="F2" s="45"/>
      <c r="G2" s="55" t="s">
        <v>58</v>
      </c>
      <c r="H2" s="55"/>
      <c r="I2" s="55"/>
      <c r="J2" s="55"/>
    </row>
    <row r="3" spans="1:10" s="2" customFormat="1" ht="15" customHeight="1">
      <c r="A3" s="49"/>
      <c r="B3" s="50"/>
      <c r="C3" s="50"/>
      <c r="D3" s="50"/>
      <c r="E3" s="50"/>
      <c r="F3" s="51"/>
      <c r="G3" s="21" t="s">
        <v>0</v>
      </c>
      <c r="H3" s="21" t="s">
        <v>3</v>
      </c>
      <c r="I3" s="21" t="s">
        <v>1</v>
      </c>
      <c r="J3" s="21" t="s">
        <v>2</v>
      </c>
    </row>
    <row r="4" spans="1:10" ht="18" customHeight="1">
      <c r="A4" s="41" t="s">
        <v>44</v>
      </c>
      <c r="B4" s="43" t="s">
        <v>6</v>
      </c>
      <c r="C4" s="44"/>
      <c r="D4" s="44"/>
      <c r="E4" s="44"/>
      <c r="F4" s="45"/>
      <c r="G4" s="21" t="s">
        <v>53</v>
      </c>
      <c r="H4" s="21" t="s">
        <v>6</v>
      </c>
      <c r="I4" s="5">
        <v>6700000</v>
      </c>
      <c r="J4" s="4">
        <v>4900000</v>
      </c>
    </row>
    <row r="5" spans="1:10" ht="18" customHeight="1">
      <c r="A5" s="42"/>
      <c r="B5" s="46"/>
      <c r="C5" s="47"/>
      <c r="D5" s="47"/>
      <c r="E5" s="47"/>
      <c r="F5" s="48"/>
      <c r="G5" s="21" t="s">
        <v>52</v>
      </c>
      <c r="H5" s="21" t="s">
        <v>6</v>
      </c>
      <c r="I5" s="5">
        <v>1800000</v>
      </c>
      <c r="J5" s="4">
        <v>1240000</v>
      </c>
    </row>
    <row r="6" spans="1:10" ht="18" customHeight="1">
      <c r="A6" s="42"/>
      <c r="B6" s="46"/>
      <c r="C6" s="47"/>
      <c r="D6" s="47"/>
      <c r="E6" s="47"/>
      <c r="F6" s="48"/>
      <c r="G6" s="24" t="s">
        <v>60</v>
      </c>
      <c r="H6" s="23" t="s">
        <v>55</v>
      </c>
      <c r="I6" s="23" t="s">
        <v>55</v>
      </c>
      <c r="J6" s="23" t="s">
        <v>55</v>
      </c>
    </row>
    <row r="7" spans="1:10" ht="18" customHeight="1">
      <c r="A7" s="42"/>
      <c r="B7" s="46"/>
      <c r="C7" s="47"/>
      <c r="D7" s="47"/>
      <c r="E7" s="47"/>
      <c r="F7" s="48"/>
      <c r="G7" s="23" t="s">
        <v>54</v>
      </c>
      <c r="H7" s="23" t="s">
        <v>6</v>
      </c>
      <c r="I7" s="18">
        <v>300000</v>
      </c>
      <c r="J7" s="4">
        <v>0</v>
      </c>
    </row>
    <row r="8" spans="1:10" ht="18" customHeight="1" thickBot="1">
      <c r="A8" s="42"/>
      <c r="B8" s="49"/>
      <c r="C8" s="50"/>
      <c r="D8" s="50"/>
      <c r="E8" s="50"/>
      <c r="F8" s="51"/>
      <c r="G8" s="23" t="s">
        <v>61</v>
      </c>
      <c r="H8" s="23" t="s">
        <v>55</v>
      </c>
      <c r="I8" s="23" t="s">
        <v>55</v>
      </c>
      <c r="J8" s="23" t="s">
        <v>55</v>
      </c>
    </row>
    <row r="9" spans="1:10" ht="18" customHeight="1" thickBot="1">
      <c r="A9" s="42"/>
      <c r="B9" s="52" t="s">
        <v>4</v>
      </c>
      <c r="C9" s="53"/>
      <c r="D9" s="53"/>
      <c r="E9" s="53"/>
      <c r="F9" s="54"/>
      <c r="G9" s="4"/>
      <c r="H9" s="8"/>
      <c r="I9" s="12">
        <f>SUM(I4:I8)</f>
        <v>8800000</v>
      </c>
      <c r="J9" s="9">
        <f>SUM(J4:J8)</f>
        <v>6140000</v>
      </c>
    </row>
    <row r="10" spans="1:10" ht="18" customHeight="1">
      <c r="A10" s="42"/>
      <c r="B10" s="43" t="s">
        <v>8</v>
      </c>
      <c r="C10" s="44"/>
      <c r="D10" s="44"/>
      <c r="E10" s="44"/>
      <c r="F10" s="45"/>
      <c r="G10" s="21"/>
      <c r="H10" s="21"/>
      <c r="I10" s="17"/>
      <c r="J10" s="4"/>
    </row>
    <row r="11" spans="1:10" ht="18" customHeight="1" thickBot="1">
      <c r="A11" s="42"/>
      <c r="B11" s="49"/>
      <c r="C11" s="50"/>
      <c r="D11" s="50"/>
      <c r="E11" s="50"/>
      <c r="F11" s="51"/>
      <c r="G11" s="4"/>
      <c r="H11" s="4"/>
      <c r="I11" s="4"/>
      <c r="J11" s="10"/>
    </row>
    <row r="12" spans="1:10" ht="18" customHeight="1" thickBot="1">
      <c r="A12" s="42"/>
      <c r="B12" s="52" t="s">
        <v>5</v>
      </c>
      <c r="C12" s="53"/>
      <c r="D12" s="53"/>
      <c r="E12" s="53"/>
      <c r="F12" s="54"/>
      <c r="G12" s="4"/>
      <c r="H12" s="4"/>
      <c r="I12" s="8">
        <f>SUM(I10:I11)</f>
        <v>0</v>
      </c>
      <c r="J12" s="12">
        <f>SUM(J10:J11)</f>
        <v>0</v>
      </c>
    </row>
    <row r="13" spans="1:10" s="7" customFormat="1" ht="18" customHeight="1">
      <c r="A13" s="42"/>
      <c r="B13" s="36" t="s">
        <v>50</v>
      </c>
      <c r="C13" s="37"/>
      <c r="D13" s="37"/>
      <c r="E13" s="37"/>
      <c r="F13" s="38"/>
      <c r="G13" s="39">
        <f>I9+J12</f>
        <v>8800000</v>
      </c>
      <c r="H13" s="39"/>
      <c r="I13" s="39"/>
      <c r="J13" s="39"/>
    </row>
    <row r="14" spans="1:10" s="7" customFormat="1" ht="15" customHeight="1">
      <c r="A14" s="30" t="s">
        <v>45</v>
      </c>
      <c r="B14" s="6" t="s">
        <v>11</v>
      </c>
      <c r="C14" s="33" t="s">
        <v>10</v>
      </c>
      <c r="D14" s="34"/>
      <c r="E14" s="34"/>
      <c r="F14" s="34"/>
      <c r="G14" s="35">
        <f>C19</f>
        <v>2390000</v>
      </c>
      <c r="H14" s="35"/>
      <c r="I14" s="35"/>
      <c r="J14" s="35"/>
    </row>
    <row r="15" spans="1:10" s="7" customFormat="1" ht="15" customHeight="1">
      <c r="A15" s="31"/>
      <c r="B15" s="6">
        <v>1</v>
      </c>
      <c r="C15" s="58">
        <v>1390000</v>
      </c>
      <c r="D15" s="58"/>
      <c r="E15" s="58"/>
      <c r="F15" s="59"/>
      <c r="G15" s="35"/>
      <c r="H15" s="35"/>
      <c r="I15" s="35"/>
      <c r="J15" s="35"/>
    </row>
    <row r="16" spans="1:10" s="7" customFormat="1" ht="15" customHeight="1">
      <c r="A16" s="31"/>
      <c r="B16" s="6">
        <v>2</v>
      </c>
      <c r="C16" s="58">
        <v>1980000</v>
      </c>
      <c r="D16" s="58"/>
      <c r="E16" s="58"/>
      <c r="F16" s="59"/>
      <c r="G16" s="35"/>
      <c r="H16" s="35"/>
      <c r="I16" s="35"/>
      <c r="J16" s="35"/>
    </row>
    <row r="17" spans="1:10" s="7" customFormat="1" ht="15" customHeight="1">
      <c r="A17" s="31"/>
      <c r="B17" s="6">
        <v>3</v>
      </c>
      <c r="C17" s="58">
        <v>2120000</v>
      </c>
      <c r="D17" s="58"/>
      <c r="E17" s="58"/>
      <c r="F17" s="59"/>
      <c r="G17" s="35"/>
      <c r="H17" s="35"/>
      <c r="I17" s="35"/>
      <c r="J17" s="35"/>
    </row>
    <row r="18" spans="1:10" s="7" customFormat="1" ht="15" customHeight="1">
      <c r="A18" s="31"/>
      <c r="B18" s="6">
        <v>4</v>
      </c>
      <c r="C18" s="58">
        <v>2290000</v>
      </c>
      <c r="D18" s="58"/>
      <c r="E18" s="58"/>
      <c r="F18" s="59"/>
      <c r="G18" s="35"/>
      <c r="H18" s="35"/>
      <c r="I18" s="35"/>
      <c r="J18" s="35"/>
    </row>
    <row r="19" spans="1:10" s="7" customFormat="1" ht="15" customHeight="1">
      <c r="A19" s="31"/>
      <c r="B19" s="6">
        <v>5</v>
      </c>
      <c r="C19" s="58">
        <v>2390000</v>
      </c>
      <c r="D19" s="58"/>
      <c r="E19" s="58"/>
      <c r="F19" s="59"/>
      <c r="G19" s="35"/>
      <c r="H19" s="35"/>
      <c r="I19" s="35"/>
      <c r="J19" s="35"/>
    </row>
    <row r="20" spans="1:10" s="7" customFormat="1" ht="15" customHeight="1">
      <c r="A20" s="31"/>
      <c r="B20" s="6">
        <v>6</v>
      </c>
      <c r="C20" s="58">
        <v>2500000</v>
      </c>
      <c r="D20" s="58"/>
      <c r="E20" s="58"/>
      <c r="F20" s="59"/>
      <c r="G20" s="35"/>
      <c r="H20" s="35"/>
      <c r="I20" s="35"/>
      <c r="J20" s="35"/>
    </row>
    <row r="21" spans="1:10" s="1" customFormat="1" ht="15" customHeight="1">
      <c r="A21" s="32"/>
      <c r="B21" s="4" t="s">
        <v>12</v>
      </c>
      <c r="C21" s="58" t="s">
        <v>13</v>
      </c>
      <c r="D21" s="58"/>
      <c r="E21" s="58"/>
      <c r="F21" s="59"/>
      <c r="G21" s="35"/>
      <c r="H21" s="35"/>
      <c r="I21" s="35"/>
      <c r="J21" s="35"/>
    </row>
    <row r="22" spans="1:10" ht="15.75" customHeight="1">
      <c r="A22" s="42" t="s">
        <v>46</v>
      </c>
      <c r="B22" s="57" t="s">
        <v>14</v>
      </c>
      <c r="C22" s="57"/>
      <c r="D22" s="57"/>
      <c r="E22" s="57" t="s">
        <v>10</v>
      </c>
      <c r="F22" s="57"/>
      <c r="G22" s="57">
        <v>4080000</v>
      </c>
      <c r="H22" s="57"/>
      <c r="I22" s="57"/>
      <c r="J22" s="57"/>
    </row>
    <row r="23" spans="1:10" ht="26.25" customHeight="1">
      <c r="A23" s="42"/>
      <c r="B23" s="60" t="s">
        <v>15</v>
      </c>
      <c r="C23" s="60"/>
      <c r="D23" s="60"/>
      <c r="E23" s="60" t="s">
        <v>14</v>
      </c>
      <c r="F23" s="60"/>
      <c r="G23" s="57"/>
      <c r="H23" s="57"/>
      <c r="I23" s="57"/>
      <c r="J23" s="57"/>
    </row>
    <row r="24" spans="1:10" ht="26.25" customHeight="1">
      <c r="A24" s="42"/>
      <c r="B24" s="60" t="s">
        <v>16</v>
      </c>
      <c r="C24" s="60"/>
      <c r="D24" s="60"/>
      <c r="E24" s="61" t="s">
        <v>17</v>
      </c>
      <c r="F24" s="61"/>
      <c r="G24" s="57"/>
      <c r="H24" s="57"/>
      <c r="I24" s="57"/>
      <c r="J24" s="57"/>
    </row>
    <row r="25" spans="1:10" ht="26.25" customHeight="1">
      <c r="A25" s="42"/>
      <c r="B25" s="60" t="s">
        <v>56</v>
      </c>
      <c r="C25" s="60"/>
      <c r="D25" s="60"/>
      <c r="E25" s="61" t="s">
        <v>18</v>
      </c>
      <c r="F25" s="61"/>
      <c r="G25" s="57"/>
      <c r="H25" s="57"/>
      <c r="I25" s="57"/>
      <c r="J25" s="57"/>
    </row>
    <row r="26" spans="1:10" ht="26.25" customHeight="1">
      <c r="A26" s="56"/>
      <c r="B26" s="60" t="s">
        <v>19</v>
      </c>
      <c r="C26" s="60"/>
      <c r="D26" s="60"/>
      <c r="E26" s="60" t="s">
        <v>20</v>
      </c>
      <c r="F26" s="60"/>
      <c r="G26" s="57"/>
      <c r="H26" s="57"/>
      <c r="I26" s="57"/>
      <c r="J26" s="57"/>
    </row>
    <row r="27" spans="1:10" ht="18" customHeight="1">
      <c r="A27" s="42" t="s">
        <v>51</v>
      </c>
      <c r="B27" s="63" t="s">
        <v>21</v>
      </c>
      <c r="C27" s="60"/>
      <c r="D27" s="60"/>
      <c r="E27" s="57" t="s">
        <v>67</v>
      </c>
      <c r="F27" s="57"/>
      <c r="G27" s="57"/>
      <c r="H27" s="57"/>
      <c r="I27" s="57"/>
      <c r="J27" s="57"/>
    </row>
    <row r="28" spans="1:10" ht="18" customHeight="1">
      <c r="A28" s="42"/>
      <c r="B28" s="62" t="s">
        <v>22</v>
      </c>
      <c r="C28" s="61"/>
      <c r="D28" s="61"/>
      <c r="E28" s="57" t="s">
        <v>68</v>
      </c>
      <c r="F28" s="57"/>
      <c r="G28" s="57"/>
      <c r="H28" s="57"/>
      <c r="I28" s="57"/>
      <c r="J28" s="57"/>
    </row>
    <row r="29" spans="1:10" ht="30.75" customHeight="1">
      <c r="A29" s="42"/>
      <c r="B29" s="62" t="s">
        <v>23</v>
      </c>
      <c r="C29" s="61"/>
      <c r="D29" s="61"/>
      <c r="E29" s="64" t="s">
        <v>24</v>
      </c>
      <c r="F29" s="64"/>
      <c r="G29" s="57"/>
      <c r="H29" s="57"/>
      <c r="I29" s="57"/>
      <c r="J29" s="57"/>
    </row>
    <row r="30" spans="1:10" ht="30" customHeight="1">
      <c r="A30" s="42"/>
      <c r="B30" s="67" t="s">
        <v>25</v>
      </c>
      <c r="C30" s="64"/>
      <c r="D30" s="64"/>
      <c r="E30" s="64" t="s">
        <v>26</v>
      </c>
      <c r="F30" s="64"/>
      <c r="G30" s="57"/>
      <c r="H30" s="57"/>
      <c r="I30" s="57"/>
      <c r="J30" s="57"/>
    </row>
    <row r="31" spans="1:10" ht="33.75" customHeight="1">
      <c r="A31" s="42"/>
      <c r="B31" s="65" t="s">
        <v>27</v>
      </c>
      <c r="C31" s="66"/>
      <c r="D31" s="66"/>
      <c r="E31" s="66" t="s">
        <v>28</v>
      </c>
      <c r="F31" s="66"/>
      <c r="G31" s="57"/>
      <c r="H31" s="57"/>
      <c r="I31" s="57"/>
      <c r="J31" s="57"/>
    </row>
    <row r="32" spans="1:10" ht="18" customHeight="1">
      <c r="A32" s="42"/>
      <c r="B32" s="63" t="s">
        <v>29</v>
      </c>
      <c r="C32" s="60"/>
      <c r="D32" s="60"/>
      <c r="E32" s="14" t="s">
        <v>30</v>
      </c>
      <c r="F32" s="14" t="s">
        <v>31</v>
      </c>
      <c r="G32" s="57"/>
      <c r="H32" s="57"/>
      <c r="I32" s="57"/>
      <c r="J32" s="57"/>
    </row>
    <row r="33" spans="1:10" ht="18" customHeight="1">
      <c r="A33" s="42"/>
      <c r="B33" s="63" t="s">
        <v>38</v>
      </c>
      <c r="C33" s="60"/>
      <c r="D33" s="60"/>
      <c r="E33" s="15">
        <v>10</v>
      </c>
      <c r="F33" s="15">
        <v>10</v>
      </c>
      <c r="G33" s="57">
        <v>100000</v>
      </c>
      <c r="H33" s="57"/>
      <c r="I33" s="57"/>
      <c r="J33" s="57"/>
    </row>
    <row r="34" spans="1:10" ht="18" customHeight="1">
      <c r="A34" s="42"/>
      <c r="B34" s="63" t="s">
        <v>39</v>
      </c>
      <c r="C34" s="60"/>
      <c r="D34" s="60"/>
      <c r="E34" s="15">
        <v>19</v>
      </c>
      <c r="F34" s="15">
        <v>19</v>
      </c>
      <c r="G34" s="57"/>
      <c r="H34" s="57"/>
      <c r="I34" s="57"/>
      <c r="J34" s="57"/>
    </row>
    <row r="35" spans="1:10" ht="18" customHeight="1">
      <c r="A35" s="42"/>
      <c r="B35" s="63" t="s">
        <v>40</v>
      </c>
      <c r="C35" s="60" t="s">
        <v>32</v>
      </c>
      <c r="D35" s="60"/>
      <c r="E35" s="15">
        <v>34</v>
      </c>
      <c r="F35" s="15">
        <v>56</v>
      </c>
      <c r="G35" s="57"/>
      <c r="H35" s="57"/>
      <c r="I35" s="57"/>
      <c r="J35" s="57"/>
    </row>
    <row r="36" spans="1:10" ht="18" customHeight="1">
      <c r="A36" s="42"/>
      <c r="B36" s="63"/>
      <c r="C36" s="60" t="s">
        <v>33</v>
      </c>
      <c r="D36" s="60"/>
      <c r="E36" s="15">
        <v>49</v>
      </c>
      <c r="F36" s="15">
        <v>72</v>
      </c>
      <c r="G36" s="57"/>
      <c r="H36" s="57"/>
      <c r="I36" s="57"/>
      <c r="J36" s="57"/>
    </row>
    <row r="37" spans="1:10" ht="18" customHeight="1">
      <c r="A37" s="42"/>
      <c r="B37" s="67" t="s">
        <v>41</v>
      </c>
      <c r="C37" s="74" t="s">
        <v>32</v>
      </c>
      <c r="D37" s="63"/>
      <c r="E37" s="15">
        <v>43</v>
      </c>
      <c r="F37" s="15">
        <v>66</v>
      </c>
      <c r="G37" s="57"/>
      <c r="H37" s="57"/>
      <c r="I37" s="57"/>
      <c r="J37" s="57"/>
    </row>
    <row r="38" spans="1:10" ht="18" customHeight="1">
      <c r="A38" s="42"/>
      <c r="B38" s="67"/>
      <c r="C38" s="74" t="s">
        <v>33</v>
      </c>
      <c r="D38" s="63"/>
      <c r="E38" s="15">
        <v>72</v>
      </c>
      <c r="F38" s="15">
        <v>96</v>
      </c>
      <c r="G38" s="57"/>
      <c r="H38" s="57"/>
      <c r="I38" s="57"/>
      <c r="J38" s="57"/>
    </row>
    <row r="39" spans="1:10" ht="18" customHeight="1">
      <c r="A39" s="42"/>
      <c r="B39" s="67" t="s">
        <v>42</v>
      </c>
      <c r="C39" s="60" t="s">
        <v>32</v>
      </c>
      <c r="D39" s="13" t="s">
        <v>34</v>
      </c>
      <c r="E39" s="16">
        <v>23</v>
      </c>
      <c r="F39" s="16">
        <v>70</v>
      </c>
      <c r="G39" s="71">
        <f>535800+230000</f>
        <v>765800</v>
      </c>
      <c r="H39" s="72"/>
      <c r="I39" s="72"/>
      <c r="J39" s="73"/>
    </row>
    <row r="40" spans="1:10" ht="18" customHeight="1">
      <c r="A40" s="42"/>
      <c r="B40" s="67"/>
      <c r="C40" s="60"/>
      <c r="D40" s="13" t="s">
        <v>35</v>
      </c>
      <c r="E40" s="16">
        <v>71</v>
      </c>
      <c r="F40" s="16">
        <v>122</v>
      </c>
      <c r="G40" s="55"/>
      <c r="H40" s="55"/>
      <c r="I40" s="55"/>
      <c r="J40" s="55"/>
    </row>
    <row r="41" spans="1:10" ht="18" customHeight="1">
      <c r="A41" s="42"/>
      <c r="B41" s="67"/>
      <c r="C41" s="60" t="s">
        <v>33</v>
      </c>
      <c r="D41" s="13" t="s">
        <v>34</v>
      </c>
      <c r="E41" s="16">
        <v>37</v>
      </c>
      <c r="F41" s="16">
        <v>84</v>
      </c>
      <c r="G41" s="55"/>
      <c r="H41" s="55"/>
      <c r="I41" s="55"/>
      <c r="J41" s="55"/>
    </row>
    <row r="42" spans="1:10" ht="18" customHeight="1">
      <c r="A42" s="42"/>
      <c r="B42" s="67"/>
      <c r="C42" s="60"/>
      <c r="D42" s="13" t="s">
        <v>35</v>
      </c>
      <c r="E42" s="15">
        <v>121</v>
      </c>
      <c r="F42" s="15">
        <v>173</v>
      </c>
      <c r="G42" s="55"/>
      <c r="H42" s="55"/>
      <c r="I42" s="55"/>
      <c r="J42" s="55"/>
    </row>
    <row r="43" spans="1:10" ht="18" customHeight="1">
      <c r="A43" s="42"/>
      <c r="B43" s="62" t="s">
        <v>43</v>
      </c>
      <c r="C43" s="60" t="s">
        <v>32</v>
      </c>
      <c r="D43" s="13" t="s">
        <v>36</v>
      </c>
      <c r="E43" s="15">
        <v>20</v>
      </c>
      <c r="F43" s="15">
        <v>32</v>
      </c>
      <c r="G43" s="57"/>
      <c r="H43" s="57"/>
      <c r="I43" s="57"/>
      <c r="J43" s="57"/>
    </row>
    <row r="44" spans="1:10" ht="18" customHeight="1">
      <c r="A44" s="42"/>
      <c r="B44" s="62"/>
      <c r="C44" s="60"/>
      <c r="D44" s="13" t="s">
        <v>37</v>
      </c>
      <c r="E44" s="15">
        <v>26</v>
      </c>
      <c r="F44" s="15">
        <v>74</v>
      </c>
      <c r="G44" s="57"/>
      <c r="H44" s="57"/>
      <c r="I44" s="57"/>
      <c r="J44" s="57"/>
    </row>
    <row r="45" spans="1:10" ht="18" customHeight="1">
      <c r="A45" s="42"/>
      <c r="B45" s="62"/>
      <c r="C45" s="60" t="s">
        <v>33</v>
      </c>
      <c r="D45" s="13" t="s">
        <v>36</v>
      </c>
      <c r="E45" s="15">
        <v>44</v>
      </c>
      <c r="F45" s="15">
        <v>55</v>
      </c>
      <c r="G45" s="57"/>
      <c r="H45" s="57"/>
      <c r="I45" s="57"/>
      <c r="J45" s="57"/>
    </row>
    <row r="46" spans="1:10" ht="18" customHeight="1">
      <c r="A46" s="42"/>
      <c r="B46" s="62"/>
      <c r="C46" s="60"/>
      <c r="D46" s="13" t="s">
        <v>37</v>
      </c>
      <c r="E46" s="15">
        <v>80</v>
      </c>
      <c r="F46" s="15">
        <v>134</v>
      </c>
      <c r="G46" s="57"/>
      <c r="H46" s="57"/>
      <c r="I46" s="57"/>
      <c r="J46" s="57"/>
    </row>
    <row r="47" spans="1:10" ht="18" customHeight="1">
      <c r="A47" s="42"/>
      <c r="B47" s="57" t="s">
        <v>7</v>
      </c>
      <c r="C47" s="57"/>
      <c r="D47" s="57"/>
      <c r="E47" s="57"/>
      <c r="F47" s="57"/>
      <c r="G47" s="57">
        <f>SUM(G27:J46)</f>
        <v>865800</v>
      </c>
      <c r="H47" s="57"/>
      <c r="I47" s="57"/>
      <c r="J47" s="57"/>
    </row>
    <row r="48" spans="1:10" ht="19.5" customHeight="1">
      <c r="A48" s="57" t="s">
        <v>48</v>
      </c>
      <c r="B48" s="57"/>
      <c r="C48" s="57"/>
      <c r="D48" s="57"/>
      <c r="E48" s="57"/>
      <c r="F48" s="57"/>
      <c r="G48" s="57">
        <f>G22+G47</f>
        <v>4945800</v>
      </c>
      <c r="H48" s="57"/>
      <c r="I48" s="57"/>
      <c r="J48" s="57"/>
    </row>
    <row r="49" spans="1:10" ht="19.5" customHeight="1">
      <c r="A49" s="68" t="s">
        <v>47</v>
      </c>
      <c r="B49" s="69"/>
      <c r="C49" s="69"/>
      <c r="D49" s="69"/>
      <c r="E49" s="69"/>
      <c r="F49" s="70"/>
      <c r="G49" s="57">
        <f>G13-G48</f>
        <v>3854200</v>
      </c>
      <c r="H49" s="57"/>
      <c r="I49" s="57"/>
      <c r="J49" s="57"/>
    </row>
    <row r="50" spans="1:10" ht="19.5" customHeight="1">
      <c r="A50" s="57" t="s">
        <v>49</v>
      </c>
      <c r="B50" s="57"/>
      <c r="C50" s="57"/>
      <c r="D50" s="57"/>
      <c r="E50" s="57"/>
      <c r="F50" s="57"/>
      <c r="G50" s="57" t="str">
        <f>IF(G14&gt;G49,"OK","NG")</f>
        <v>NG</v>
      </c>
      <c r="H50" s="57"/>
      <c r="I50" s="57"/>
      <c r="J50" s="57"/>
    </row>
  </sheetData>
  <mergeCells count="85">
    <mergeCell ref="C37:D37"/>
    <mergeCell ref="C38:D38"/>
    <mergeCell ref="A2:F3"/>
    <mergeCell ref="G2:J2"/>
    <mergeCell ref="A4:A13"/>
    <mergeCell ref="B4:F8"/>
    <mergeCell ref="B9:F9"/>
    <mergeCell ref="B10:F11"/>
    <mergeCell ref="B12:F12"/>
    <mergeCell ref="B13:F13"/>
    <mergeCell ref="G13:J13"/>
    <mergeCell ref="G14:J21"/>
    <mergeCell ref="C15:F15"/>
    <mergeCell ref="C16:F16"/>
    <mergeCell ref="C17:F17"/>
    <mergeCell ref="C18:F18"/>
    <mergeCell ref="C19:F19"/>
    <mergeCell ref="C20:F20"/>
    <mergeCell ref="C21:F21"/>
    <mergeCell ref="A14:A21"/>
    <mergeCell ref="C14:F14"/>
    <mergeCell ref="A22:A26"/>
    <mergeCell ref="B22:D22"/>
    <mergeCell ref="E22:F22"/>
    <mergeCell ref="B26:D26"/>
    <mergeCell ref="E26:F26"/>
    <mergeCell ref="B23:D23"/>
    <mergeCell ref="E23:F23"/>
    <mergeCell ref="B24:D24"/>
    <mergeCell ref="E24:F24"/>
    <mergeCell ref="B25:D25"/>
    <mergeCell ref="G22:J26"/>
    <mergeCell ref="G27:J27"/>
    <mergeCell ref="B28:D28"/>
    <mergeCell ref="E28:F28"/>
    <mergeCell ref="G28:J28"/>
    <mergeCell ref="E25:F25"/>
    <mergeCell ref="G31:J31"/>
    <mergeCell ref="G29:J29"/>
    <mergeCell ref="B30:D30"/>
    <mergeCell ref="E30:F30"/>
    <mergeCell ref="G30:J30"/>
    <mergeCell ref="B29:D29"/>
    <mergeCell ref="E29:F29"/>
    <mergeCell ref="B31:D31"/>
    <mergeCell ref="E31:F31"/>
    <mergeCell ref="G33:J33"/>
    <mergeCell ref="G35:J35"/>
    <mergeCell ref="C36:D36"/>
    <mergeCell ref="G36:J36"/>
    <mergeCell ref="B34:D34"/>
    <mergeCell ref="G34:J34"/>
    <mergeCell ref="B35:B36"/>
    <mergeCell ref="C35:D35"/>
    <mergeCell ref="B33:D33"/>
    <mergeCell ref="G37:J37"/>
    <mergeCell ref="G38:J38"/>
    <mergeCell ref="G39:J39"/>
    <mergeCell ref="G40:J40"/>
    <mergeCell ref="C41:C42"/>
    <mergeCell ref="G41:J41"/>
    <mergeCell ref="G42:J42"/>
    <mergeCell ref="C39:C40"/>
    <mergeCell ref="G43:J43"/>
    <mergeCell ref="G44:J44"/>
    <mergeCell ref="C45:C46"/>
    <mergeCell ref="G45:J45"/>
    <mergeCell ref="G46:J46"/>
    <mergeCell ref="C43:C44"/>
    <mergeCell ref="A50:F50"/>
    <mergeCell ref="G50:J50"/>
    <mergeCell ref="B47:F47"/>
    <mergeCell ref="G47:J47"/>
    <mergeCell ref="A48:F48"/>
    <mergeCell ref="G48:J48"/>
    <mergeCell ref="A49:F49"/>
    <mergeCell ref="G49:J49"/>
    <mergeCell ref="A27:A47"/>
    <mergeCell ref="B27:D27"/>
    <mergeCell ref="E27:F27"/>
    <mergeCell ref="B37:B38"/>
    <mergeCell ref="B39:B42"/>
    <mergeCell ref="B43:B46"/>
    <mergeCell ref="B32:D32"/>
    <mergeCell ref="G32:J32"/>
  </mergeCells>
  <phoneticPr fontId="1"/>
  <pageMargins left="0.70866141732283472" right="0.70866141732283472" top="0.94488188976377963" bottom="0" header="0.31496062992125984" footer="0.31496062992125984"/>
  <pageSetup paperSize="9" scale="70" orientation="portrait" horizontalDpi="300" verticalDpi="300" r:id="rId1"/>
  <headerFooter alignWithMargins="0">
    <oddHeader>&amp;C奨学金所得基準判定試算（記入用）</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49"/>
  <sheetViews>
    <sheetView view="pageBreakPreview" zoomScale="90" zoomScaleNormal="90" zoomScaleSheetLayoutView="90" workbookViewId="0">
      <selection activeCell="E26" sqref="E26:F45"/>
    </sheetView>
  </sheetViews>
  <sheetFormatPr defaultRowHeight="24.95" customHeight="1"/>
  <cols>
    <col min="1" max="1" width="3.875" style="3" customWidth="1"/>
    <col min="2" max="2" width="8.75" style="3" customWidth="1"/>
    <col min="3" max="3" width="7.625" style="3" customWidth="1"/>
    <col min="4" max="5" width="8" style="3" customWidth="1"/>
    <col min="6" max="6" width="8.625" style="3" customWidth="1"/>
    <col min="7" max="8" width="5" style="3" customWidth="1"/>
    <col min="9" max="10" width="10.5" style="3" customWidth="1"/>
    <col min="11" max="11" width="7.625" style="3" customWidth="1"/>
    <col min="12" max="16384" width="9" style="3"/>
  </cols>
  <sheetData>
    <row r="1" spans="1:20" s="1" customFormat="1" ht="15" customHeight="1">
      <c r="A1" s="43" t="s">
        <v>9</v>
      </c>
      <c r="B1" s="44"/>
      <c r="C1" s="44"/>
      <c r="D1" s="44"/>
      <c r="E1" s="44"/>
      <c r="F1" s="45"/>
      <c r="G1" s="55" t="s">
        <v>59</v>
      </c>
      <c r="H1" s="55"/>
      <c r="I1" s="55"/>
      <c r="J1" s="55"/>
    </row>
    <row r="2" spans="1:20" s="2" customFormat="1" ht="15" customHeight="1">
      <c r="A2" s="49"/>
      <c r="B2" s="50"/>
      <c r="C2" s="50"/>
      <c r="D2" s="50"/>
      <c r="E2" s="50"/>
      <c r="F2" s="51"/>
      <c r="G2" s="22" t="s">
        <v>0</v>
      </c>
      <c r="H2" s="22" t="s">
        <v>3</v>
      </c>
      <c r="I2" s="22" t="s">
        <v>1</v>
      </c>
      <c r="J2" s="22" t="s">
        <v>2</v>
      </c>
    </row>
    <row r="3" spans="1:20" ht="18" customHeight="1">
      <c r="A3" s="41" t="s">
        <v>44</v>
      </c>
      <c r="B3" s="43" t="s">
        <v>6</v>
      </c>
      <c r="C3" s="44"/>
      <c r="D3" s="44"/>
      <c r="E3" s="44"/>
      <c r="F3" s="45"/>
      <c r="G3" s="22"/>
      <c r="H3" s="22"/>
      <c r="I3" s="5">
        <v>7000000</v>
      </c>
      <c r="J3" s="4"/>
      <c r="L3" s="27" t="s">
        <v>62</v>
      </c>
      <c r="M3" s="27"/>
      <c r="N3" s="27"/>
      <c r="O3" s="27"/>
      <c r="P3" s="27"/>
      <c r="Q3" s="27"/>
      <c r="R3" s="27"/>
      <c r="S3" s="28"/>
      <c r="T3" s="28"/>
    </row>
    <row r="4" spans="1:20" ht="18" customHeight="1">
      <c r="A4" s="42"/>
      <c r="B4" s="46"/>
      <c r="C4" s="47"/>
      <c r="D4" s="47"/>
      <c r="E4" s="47"/>
      <c r="F4" s="48"/>
      <c r="G4" s="22"/>
      <c r="H4" s="22"/>
      <c r="I4" s="5"/>
      <c r="J4" s="4"/>
      <c r="L4" s="27" t="s">
        <v>66</v>
      </c>
      <c r="M4" s="27"/>
      <c r="N4" s="27"/>
      <c r="O4" s="27"/>
      <c r="P4" s="27"/>
      <c r="Q4" s="27"/>
      <c r="R4" s="27"/>
      <c r="S4" s="28"/>
      <c r="T4" s="28"/>
    </row>
    <row r="5" spans="1:20" ht="18" customHeight="1">
      <c r="A5" s="42"/>
      <c r="B5" s="46"/>
      <c r="C5" s="47"/>
      <c r="D5" s="47"/>
      <c r="E5" s="47"/>
      <c r="F5" s="48"/>
      <c r="G5" s="22"/>
      <c r="H5" s="22"/>
      <c r="I5" s="18"/>
      <c r="J5" s="4"/>
      <c r="L5" s="27" t="s">
        <v>63</v>
      </c>
      <c r="M5" s="27"/>
      <c r="N5" s="27"/>
      <c r="O5" s="27"/>
      <c r="P5" s="27"/>
      <c r="Q5" s="27"/>
      <c r="R5" s="27"/>
      <c r="S5" s="28"/>
      <c r="T5" s="28"/>
    </row>
    <row r="6" spans="1:20" ht="18" customHeight="1">
      <c r="A6" s="42"/>
      <c r="B6" s="46"/>
      <c r="C6" s="47"/>
      <c r="D6" s="47"/>
      <c r="E6" s="47"/>
      <c r="F6" s="48"/>
      <c r="G6" s="22"/>
      <c r="H6" s="22"/>
      <c r="I6" s="18"/>
      <c r="J6" s="4"/>
    </row>
    <row r="7" spans="1:20" ht="18" customHeight="1" thickBot="1">
      <c r="A7" s="42"/>
      <c r="B7" s="49"/>
      <c r="C7" s="50"/>
      <c r="D7" s="50"/>
      <c r="E7" s="50"/>
      <c r="F7" s="51"/>
      <c r="G7" s="22"/>
      <c r="H7" s="22"/>
      <c r="I7" s="10"/>
      <c r="J7" s="4"/>
    </row>
    <row r="8" spans="1:20" ht="18" customHeight="1" thickBot="1">
      <c r="A8" s="42"/>
      <c r="B8" s="52" t="s">
        <v>4</v>
      </c>
      <c r="C8" s="53"/>
      <c r="D8" s="53"/>
      <c r="E8" s="53"/>
      <c r="F8" s="54"/>
      <c r="G8" s="4"/>
      <c r="H8" s="8"/>
      <c r="I8" s="12">
        <f>SUM(I3:I7)</f>
        <v>7000000</v>
      </c>
      <c r="J8" s="9">
        <f>SUM(J3:J7)</f>
        <v>0</v>
      </c>
    </row>
    <row r="9" spans="1:20" ht="18" customHeight="1">
      <c r="A9" s="42"/>
      <c r="B9" s="43" t="s">
        <v>8</v>
      </c>
      <c r="C9" s="44"/>
      <c r="D9" s="44"/>
      <c r="E9" s="44"/>
      <c r="F9" s="45"/>
      <c r="G9" s="4"/>
      <c r="H9" s="4"/>
      <c r="I9" s="11"/>
      <c r="J9" s="4"/>
    </row>
    <row r="10" spans="1:20" ht="18" customHeight="1" thickBot="1">
      <c r="A10" s="42"/>
      <c r="B10" s="49"/>
      <c r="C10" s="50"/>
      <c r="D10" s="50"/>
      <c r="E10" s="50"/>
      <c r="F10" s="51"/>
      <c r="G10" s="4"/>
      <c r="H10" s="4"/>
      <c r="I10" s="4"/>
      <c r="J10" s="10"/>
    </row>
    <row r="11" spans="1:20" ht="18" customHeight="1" thickBot="1">
      <c r="A11" s="42"/>
      <c r="B11" s="52" t="s">
        <v>5</v>
      </c>
      <c r="C11" s="53"/>
      <c r="D11" s="53"/>
      <c r="E11" s="53"/>
      <c r="F11" s="54"/>
      <c r="G11" s="4"/>
      <c r="H11" s="4"/>
      <c r="I11" s="8">
        <f>SUM(I9:I10)</f>
        <v>0</v>
      </c>
      <c r="J11" s="12">
        <f>SUM(J9:J10)</f>
        <v>0</v>
      </c>
    </row>
    <row r="12" spans="1:20" s="7" customFormat="1" ht="18" customHeight="1">
      <c r="A12" s="42"/>
      <c r="B12" s="36" t="s">
        <v>50</v>
      </c>
      <c r="C12" s="37"/>
      <c r="D12" s="37"/>
      <c r="E12" s="37"/>
      <c r="F12" s="38"/>
      <c r="G12" s="39">
        <f>I8+J11</f>
        <v>7000000</v>
      </c>
      <c r="H12" s="39"/>
      <c r="I12" s="39"/>
      <c r="J12" s="40"/>
    </row>
    <row r="13" spans="1:20" s="7" customFormat="1" ht="15" customHeight="1">
      <c r="A13" s="30" t="s">
        <v>45</v>
      </c>
      <c r="B13" s="6" t="s">
        <v>11</v>
      </c>
      <c r="C13" s="33" t="s">
        <v>10</v>
      </c>
      <c r="D13" s="34"/>
      <c r="E13" s="34"/>
      <c r="F13" s="34"/>
      <c r="G13" s="35">
        <f>C17</f>
        <v>2290000</v>
      </c>
      <c r="H13" s="35"/>
      <c r="I13" s="35"/>
      <c r="J13" s="35"/>
    </row>
    <row r="14" spans="1:20" s="7" customFormat="1" ht="15" customHeight="1">
      <c r="A14" s="31"/>
      <c r="B14" s="6">
        <v>1</v>
      </c>
      <c r="C14" s="58">
        <v>1390000</v>
      </c>
      <c r="D14" s="58"/>
      <c r="E14" s="58"/>
      <c r="F14" s="59"/>
      <c r="G14" s="35"/>
      <c r="H14" s="35"/>
      <c r="I14" s="35"/>
      <c r="J14" s="35"/>
    </row>
    <row r="15" spans="1:20" s="7" customFormat="1" ht="15" customHeight="1">
      <c r="A15" s="31"/>
      <c r="B15" s="6">
        <v>2</v>
      </c>
      <c r="C15" s="58">
        <v>1980000</v>
      </c>
      <c r="D15" s="58"/>
      <c r="E15" s="58"/>
      <c r="F15" s="59"/>
      <c r="G15" s="35"/>
      <c r="H15" s="35"/>
      <c r="I15" s="35"/>
      <c r="J15" s="35"/>
    </row>
    <row r="16" spans="1:20" s="7" customFormat="1" ht="15" customHeight="1">
      <c r="A16" s="31"/>
      <c r="B16" s="6">
        <v>3</v>
      </c>
      <c r="C16" s="58">
        <v>2120000</v>
      </c>
      <c r="D16" s="58"/>
      <c r="E16" s="58"/>
      <c r="F16" s="59"/>
      <c r="G16" s="35"/>
      <c r="H16" s="35"/>
      <c r="I16" s="35"/>
      <c r="J16" s="35"/>
    </row>
    <row r="17" spans="1:10" s="7" customFormat="1" ht="15" customHeight="1">
      <c r="A17" s="31"/>
      <c r="B17" s="6">
        <v>4</v>
      </c>
      <c r="C17" s="58">
        <v>2290000</v>
      </c>
      <c r="D17" s="58"/>
      <c r="E17" s="58"/>
      <c r="F17" s="59"/>
      <c r="G17" s="35"/>
      <c r="H17" s="35"/>
      <c r="I17" s="35"/>
      <c r="J17" s="35"/>
    </row>
    <row r="18" spans="1:10" s="7" customFormat="1" ht="15" customHeight="1">
      <c r="A18" s="31"/>
      <c r="B18" s="6">
        <v>5</v>
      </c>
      <c r="C18" s="58">
        <v>2390000</v>
      </c>
      <c r="D18" s="58"/>
      <c r="E18" s="58"/>
      <c r="F18" s="59"/>
      <c r="G18" s="35"/>
      <c r="H18" s="35"/>
      <c r="I18" s="35"/>
      <c r="J18" s="35"/>
    </row>
    <row r="19" spans="1:10" s="7" customFormat="1" ht="15" customHeight="1">
      <c r="A19" s="31"/>
      <c r="B19" s="6">
        <v>6</v>
      </c>
      <c r="C19" s="58">
        <v>2500000</v>
      </c>
      <c r="D19" s="58"/>
      <c r="E19" s="58"/>
      <c r="F19" s="59"/>
      <c r="G19" s="35"/>
      <c r="H19" s="35"/>
      <c r="I19" s="35"/>
      <c r="J19" s="35"/>
    </row>
    <row r="20" spans="1:10" s="1" customFormat="1" ht="15" customHeight="1">
      <c r="A20" s="32"/>
      <c r="B20" s="4" t="s">
        <v>12</v>
      </c>
      <c r="C20" s="58" t="s">
        <v>13</v>
      </c>
      <c r="D20" s="58"/>
      <c r="E20" s="58"/>
      <c r="F20" s="59"/>
      <c r="G20" s="35"/>
      <c r="H20" s="35"/>
      <c r="I20" s="35"/>
      <c r="J20" s="35"/>
    </row>
    <row r="21" spans="1:10" ht="15.75" customHeight="1">
      <c r="A21" s="42" t="s">
        <v>46</v>
      </c>
      <c r="B21" s="57" t="s">
        <v>14</v>
      </c>
      <c r="C21" s="57"/>
      <c r="D21" s="57"/>
      <c r="E21" s="57" t="s">
        <v>10</v>
      </c>
      <c r="F21" s="57"/>
      <c r="G21" s="57">
        <f>ROUNDDOWN(I8*0.3+1740000,-4)</f>
        <v>3840000</v>
      </c>
      <c r="H21" s="57"/>
      <c r="I21" s="57"/>
      <c r="J21" s="57"/>
    </row>
    <row r="22" spans="1:10" ht="26.25" customHeight="1">
      <c r="A22" s="42"/>
      <c r="B22" s="60" t="s">
        <v>15</v>
      </c>
      <c r="C22" s="60"/>
      <c r="D22" s="60"/>
      <c r="E22" s="60" t="s">
        <v>14</v>
      </c>
      <c r="F22" s="60"/>
      <c r="G22" s="57"/>
      <c r="H22" s="57"/>
      <c r="I22" s="57"/>
      <c r="J22" s="57"/>
    </row>
    <row r="23" spans="1:10" ht="26.25" customHeight="1">
      <c r="A23" s="42"/>
      <c r="B23" s="60" t="s">
        <v>16</v>
      </c>
      <c r="C23" s="60"/>
      <c r="D23" s="60"/>
      <c r="E23" s="61" t="s">
        <v>17</v>
      </c>
      <c r="F23" s="61"/>
      <c r="G23" s="57"/>
      <c r="H23" s="57"/>
      <c r="I23" s="57"/>
      <c r="J23" s="57"/>
    </row>
    <row r="24" spans="1:10" ht="26.25" customHeight="1">
      <c r="A24" s="42"/>
      <c r="B24" s="60" t="s">
        <v>56</v>
      </c>
      <c r="C24" s="60"/>
      <c r="D24" s="60"/>
      <c r="E24" s="61" t="s">
        <v>18</v>
      </c>
      <c r="F24" s="61"/>
      <c r="G24" s="57"/>
      <c r="H24" s="57"/>
      <c r="I24" s="57"/>
      <c r="J24" s="57"/>
    </row>
    <row r="25" spans="1:10" ht="26.25" customHeight="1">
      <c r="A25" s="56"/>
      <c r="B25" s="60" t="s">
        <v>19</v>
      </c>
      <c r="C25" s="60"/>
      <c r="D25" s="60"/>
      <c r="E25" s="60" t="s">
        <v>20</v>
      </c>
      <c r="F25" s="60"/>
      <c r="G25" s="57"/>
      <c r="H25" s="57"/>
      <c r="I25" s="57"/>
      <c r="J25" s="57"/>
    </row>
    <row r="26" spans="1:10" ht="18" customHeight="1">
      <c r="A26" s="42" t="s">
        <v>51</v>
      </c>
      <c r="B26" s="63" t="s">
        <v>21</v>
      </c>
      <c r="C26" s="60"/>
      <c r="D26" s="60"/>
      <c r="E26" s="57" t="s">
        <v>67</v>
      </c>
      <c r="F26" s="57"/>
      <c r="G26" s="57"/>
      <c r="H26" s="57"/>
      <c r="I26" s="57"/>
      <c r="J26" s="57"/>
    </row>
    <row r="27" spans="1:10" ht="18" customHeight="1">
      <c r="A27" s="42"/>
      <c r="B27" s="62" t="s">
        <v>22</v>
      </c>
      <c r="C27" s="61"/>
      <c r="D27" s="61"/>
      <c r="E27" s="57" t="s">
        <v>68</v>
      </c>
      <c r="F27" s="57"/>
      <c r="G27" s="57"/>
      <c r="H27" s="57"/>
      <c r="I27" s="57"/>
      <c r="J27" s="57"/>
    </row>
    <row r="28" spans="1:10" ht="30.75" customHeight="1">
      <c r="A28" s="42"/>
      <c r="B28" s="62" t="s">
        <v>23</v>
      </c>
      <c r="C28" s="61"/>
      <c r="D28" s="61"/>
      <c r="E28" s="64" t="s">
        <v>24</v>
      </c>
      <c r="F28" s="64"/>
      <c r="G28" s="57"/>
      <c r="H28" s="57"/>
      <c r="I28" s="57"/>
      <c r="J28" s="57"/>
    </row>
    <row r="29" spans="1:10" ht="30" customHeight="1">
      <c r="A29" s="42"/>
      <c r="B29" s="67" t="s">
        <v>25</v>
      </c>
      <c r="C29" s="64"/>
      <c r="D29" s="64"/>
      <c r="E29" s="64" t="s">
        <v>26</v>
      </c>
      <c r="F29" s="64"/>
      <c r="G29" s="57"/>
      <c r="H29" s="57"/>
      <c r="I29" s="57"/>
      <c r="J29" s="57"/>
    </row>
    <row r="30" spans="1:10" ht="33.75" customHeight="1">
      <c r="A30" s="42"/>
      <c r="B30" s="65" t="s">
        <v>27</v>
      </c>
      <c r="C30" s="66"/>
      <c r="D30" s="66"/>
      <c r="E30" s="66" t="s">
        <v>28</v>
      </c>
      <c r="F30" s="66"/>
      <c r="G30" s="57"/>
      <c r="H30" s="57"/>
      <c r="I30" s="57"/>
      <c r="J30" s="57"/>
    </row>
    <row r="31" spans="1:10" ht="18" customHeight="1">
      <c r="A31" s="42"/>
      <c r="B31" s="63" t="s">
        <v>29</v>
      </c>
      <c r="C31" s="60"/>
      <c r="D31" s="60"/>
      <c r="E31" s="14" t="s">
        <v>30</v>
      </c>
      <c r="F31" s="14" t="s">
        <v>31</v>
      </c>
      <c r="G31" s="57"/>
      <c r="H31" s="57"/>
      <c r="I31" s="57"/>
      <c r="J31" s="57"/>
    </row>
    <row r="32" spans="1:10" ht="18" customHeight="1">
      <c r="A32" s="42"/>
      <c r="B32" s="63" t="s">
        <v>38</v>
      </c>
      <c r="C32" s="60"/>
      <c r="D32" s="60"/>
      <c r="E32" s="15">
        <v>10</v>
      </c>
      <c r="F32" s="15">
        <v>10</v>
      </c>
      <c r="G32" s="57"/>
      <c r="H32" s="57"/>
      <c r="I32" s="57"/>
      <c r="J32" s="57"/>
    </row>
    <row r="33" spans="1:10" ht="18" customHeight="1">
      <c r="A33" s="42"/>
      <c r="B33" s="63" t="s">
        <v>39</v>
      </c>
      <c r="C33" s="60"/>
      <c r="D33" s="60"/>
      <c r="E33" s="15">
        <v>19</v>
      </c>
      <c r="F33" s="15">
        <v>19</v>
      </c>
      <c r="G33" s="57"/>
      <c r="H33" s="57"/>
      <c r="I33" s="57"/>
      <c r="J33" s="57"/>
    </row>
    <row r="34" spans="1:10" ht="18" customHeight="1">
      <c r="A34" s="42"/>
      <c r="B34" s="63" t="s">
        <v>40</v>
      </c>
      <c r="C34" s="60" t="s">
        <v>32</v>
      </c>
      <c r="D34" s="60"/>
      <c r="E34" s="15">
        <v>34</v>
      </c>
      <c r="F34" s="15">
        <v>56</v>
      </c>
      <c r="G34" s="57">
        <v>340000</v>
      </c>
      <c r="H34" s="57"/>
      <c r="I34" s="57"/>
      <c r="J34" s="57"/>
    </row>
    <row r="35" spans="1:10" ht="18" customHeight="1">
      <c r="A35" s="42"/>
      <c r="B35" s="63"/>
      <c r="C35" s="60" t="s">
        <v>33</v>
      </c>
      <c r="D35" s="60"/>
      <c r="E35" s="15">
        <v>49</v>
      </c>
      <c r="F35" s="15">
        <v>72</v>
      </c>
      <c r="G35" s="57"/>
      <c r="H35" s="57"/>
      <c r="I35" s="57"/>
      <c r="J35" s="57"/>
    </row>
    <row r="36" spans="1:10" ht="18" customHeight="1">
      <c r="A36" s="42"/>
      <c r="B36" s="67" t="s">
        <v>41</v>
      </c>
      <c r="C36" s="74" t="s">
        <v>32</v>
      </c>
      <c r="D36" s="63"/>
      <c r="E36" s="15">
        <v>43</v>
      </c>
      <c r="F36" s="15">
        <v>66</v>
      </c>
      <c r="G36" s="57"/>
      <c r="H36" s="57"/>
      <c r="I36" s="57"/>
      <c r="J36" s="57"/>
    </row>
    <row r="37" spans="1:10" ht="18" customHeight="1">
      <c r="A37" s="42"/>
      <c r="B37" s="67"/>
      <c r="C37" s="74" t="s">
        <v>33</v>
      </c>
      <c r="D37" s="63"/>
      <c r="E37" s="15">
        <v>72</v>
      </c>
      <c r="F37" s="15">
        <v>96</v>
      </c>
      <c r="G37" s="57"/>
      <c r="H37" s="57"/>
      <c r="I37" s="57"/>
      <c r="J37" s="57"/>
    </row>
    <row r="38" spans="1:10" ht="18" customHeight="1">
      <c r="A38" s="42"/>
      <c r="B38" s="67" t="s">
        <v>42</v>
      </c>
      <c r="C38" s="60" t="s">
        <v>32</v>
      </c>
      <c r="D38" s="13" t="s">
        <v>34</v>
      </c>
      <c r="E38" s="16">
        <v>23</v>
      </c>
      <c r="F38" s="16">
        <v>70</v>
      </c>
      <c r="G38" s="55">
        <v>1230000</v>
      </c>
      <c r="H38" s="55"/>
      <c r="I38" s="55"/>
      <c r="J38" s="55"/>
    </row>
    <row r="39" spans="1:10" ht="18" customHeight="1">
      <c r="A39" s="42"/>
      <c r="B39" s="67"/>
      <c r="C39" s="60"/>
      <c r="D39" s="13" t="s">
        <v>35</v>
      </c>
      <c r="E39" s="16">
        <v>71</v>
      </c>
      <c r="F39" s="16">
        <v>122</v>
      </c>
      <c r="G39" s="55"/>
      <c r="H39" s="55"/>
      <c r="I39" s="55"/>
      <c r="J39" s="55"/>
    </row>
    <row r="40" spans="1:10" ht="18" customHeight="1">
      <c r="A40" s="42"/>
      <c r="B40" s="67"/>
      <c r="C40" s="60" t="s">
        <v>33</v>
      </c>
      <c r="D40" s="13" t="s">
        <v>34</v>
      </c>
      <c r="E40" s="16">
        <v>37</v>
      </c>
      <c r="F40" s="16">
        <v>84</v>
      </c>
      <c r="G40" s="55"/>
      <c r="H40" s="55"/>
      <c r="I40" s="55"/>
      <c r="J40" s="55"/>
    </row>
    <row r="41" spans="1:10" ht="18" customHeight="1">
      <c r="A41" s="42"/>
      <c r="B41" s="67"/>
      <c r="C41" s="60"/>
      <c r="D41" s="13" t="s">
        <v>35</v>
      </c>
      <c r="E41" s="15">
        <v>121</v>
      </c>
      <c r="F41" s="15">
        <v>173</v>
      </c>
      <c r="G41" s="55"/>
      <c r="H41" s="55"/>
      <c r="I41" s="55"/>
      <c r="J41" s="55"/>
    </row>
    <row r="42" spans="1:10" ht="18" customHeight="1">
      <c r="A42" s="42"/>
      <c r="B42" s="62" t="s">
        <v>43</v>
      </c>
      <c r="C42" s="60" t="s">
        <v>32</v>
      </c>
      <c r="D42" s="13" t="s">
        <v>36</v>
      </c>
      <c r="E42" s="15">
        <v>20</v>
      </c>
      <c r="F42" s="15">
        <v>32</v>
      </c>
      <c r="G42" s="57"/>
      <c r="H42" s="57"/>
      <c r="I42" s="57"/>
      <c r="J42" s="57"/>
    </row>
    <row r="43" spans="1:10" ht="18" customHeight="1">
      <c r="A43" s="42"/>
      <c r="B43" s="62"/>
      <c r="C43" s="60"/>
      <c r="D43" s="13" t="s">
        <v>37</v>
      </c>
      <c r="E43" s="15">
        <v>26</v>
      </c>
      <c r="F43" s="15">
        <v>74</v>
      </c>
      <c r="G43" s="57"/>
      <c r="H43" s="57"/>
      <c r="I43" s="57"/>
      <c r="J43" s="57"/>
    </row>
    <row r="44" spans="1:10" ht="18" customHeight="1">
      <c r="A44" s="42"/>
      <c r="B44" s="62"/>
      <c r="C44" s="60" t="s">
        <v>33</v>
      </c>
      <c r="D44" s="13" t="s">
        <v>36</v>
      </c>
      <c r="E44" s="15">
        <v>44</v>
      </c>
      <c r="F44" s="15">
        <v>55</v>
      </c>
      <c r="G44" s="57"/>
      <c r="H44" s="57"/>
      <c r="I44" s="57"/>
      <c r="J44" s="57"/>
    </row>
    <row r="45" spans="1:10" ht="18" customHeight="1">
      <c r="A45" s="42"/>
      <c r="B45" s="62"/>
      <c r="C45" s="60"/>
      <c r="D45" s="13" t="s">
        <v>37</v>
      </c>
      <c r="E45" s="15">
        <v>80</v>
      </c>
      <c r="F45" s="15">
        <v>134</v>
      </c>
      <c r="G45" s="57"/>
      <c r="H45" s="57"/>
      <c r="I45" s="57"/>
      <c r="J45" s="57"/>
    </row>
    <row r="46" spans="1:10" ht="18" customHeight="1">
      <c r="A46" s="42"/>
      <c r="B46" s="57" t="s">
        <v>7</v>
      </c>
      <c r="C46" s="57"/>
      <c r="D46" s="57"/>
      <c r="E46" s="57"/>
      <c r="F46" s="57"/>
      <c r="G46" s="57">
        <f>SUM(G26:J45)</f>
        <v>1570000</v>
      </c>
      <c r="H46" s="57"/>
      <c r="I46" s="57"/>
      <c r="J46" s="57"/>
    </row>
    <row r="47" spans="1:10" ht="19.5" customHeight="1">
      <c r="A47" s="57" t="s">
        <v>48</v>
      </c>
      <c r="B47" s="57"/>
      <c r="C47" s="57"/>
      <c r="D47" s="57"/>
      <c r="E47" s="57"/>
      <c r="F47" s="57"/>
      <c r="G47" s="57">
        <f>G21+G46</f>
        <v>5410000</v>
      </c>
      <c r="H47" s="57"/>
      <c r="I47" s="57"/>
      <c r="J47" s="57"/>
    </row>
    <row r="48" spans="1:10" ht="19.5" customHeight="1">
      <c r="A48" s="68" t="s">
        <v>47</v>
      </c>
      <c r="B48" s="69"/>
      <c r="C48" s="69"/>
      <c r="D48" s="69"/>
      <c r="E48" s="69"/>
      <c r="F48" s="70"/>
      <c r="G48" s="57">
        <f>G12-G47</f>
        <v>1590000</v>
      </c>
      <c r="H48" s="57"/>
      <c r="I48" s="57"/>
      <c r="J48" s="57"/>
    </row>
    <row r="49" spans="1:10" ht="19.5" customHeight="1">
      <c r="A49" s="57" t="s">
        <v>49</v>
      </c>
      <c r="B49" s="57"/>
      <c r="C49" s="57"/>
      <c r="D49" s="57"/>
      <c r="E49" s="57"/>
      <c r="F49" s="57"/>
      <c r="G49" s="57" t="str">
        <f>IF(G13&gt;G48,"OK","NG")</f>
        <v>OK</v>
      </c>
      <c r="H49" s="57"/>
      <c r="I49" s="57"/>
      <c r="J49" s="57"/>
    </row>
  </sheetData>
  <mergeCells count="85">
    <mergeCell ref="A49:F49"/>
    <mergeCell ref="G49:J49"/>
    <mergeCell ref="A47:F47"/>
    <mergeCell ref="G47:J47"/>
    <mergeCell ref="A48:F48"/>
    <mergeCell ref="G48:J48"/>
    <mergeCell ref="G45:J45"/>
    <mergeCell ref="B46:F46"/>
    <mergeCell ref="G46:J46"/>
    <mergeCell ref="G41:J41"/>
    <mergeCell ref="B42:B45"/>
    <mergeCell ref="C42:C43"/>
    <mergeCell ref="G42:J42"/>
    <mergeCell ref="G43:J43"/>
    <mergeCell ref="C44:C45"/>
    <mergeCell ref="G44:J44"/>
    <mergeCell ref="B38:B41"/>
    <mergeCell ref="C38:C39"/>
    <mergeCell ref="G38:J38"/>
    <mergeCell ref="G39:J39"/>
    <mergeCell ref="C40:C41"/>
    <mergeCell ref="G40:J40"/>
    <mergeCell ref="B36:B37"/>
    <mergeCell ref="G36:J36"/>
    <mergeCell ref="G37:J37"/>
    <mergeCell ref="C36:D36"/>
    <mergeCell ref="C37:D37"/>
    <mergeCell ref="B34:B35"/>
    <mergeCell ref="C34:D34"/>
    <mergeCell ref="G34:J34"/>
    <mergeCell ref="C35:D35"/>
    <mergeCell ref="G35:J35"/>
    <mergeCell ref="G33:J33"/>
    <mergeCell ref="B30:D30"/>
    <mergeCell ref="E30:F30"/>
    <mergeCell ref="G30:J30"/>
    <mergeCell ref="B31:D31"/>
    <mergeCell ref="G31:J31"/>
    <mergeCell ref="A26:A46"/>
    <mergeCell ref="B26:D26"/>
    <mergeCell ref="E26:F26"/>
    <mergeCell ref="G26:J26"/>
    <mergeCell ref="B27:D27"/>
    <mergeCell ref="E27:F27"/>
    <mergeCell ref="G27:J27"/>
    <mergeCell ref="B28:D28"/>
    <mergeCell ref="E28:F28"/>
    <mergeCell ref="G28:J28"/>
    <mergeCell ref="B29:D29"/>
    <mergeCell ref="E29:F29"/>
    <mergeCell ref="G29:J29"/>
    <mergeCell ref="B32:D32"/>
    <mergeCell ref="G32:J32"/>
    <mergeCell ref="B33:D33"/>
    <mergeCell ref="B22:D22"/>
    <mergeCell ref="E22:F22"/>
    <mergeCell ref="B23:D23"/>
    <mergeCell ref="E23:F23"/>
    <mergeCell ref="B24:D24"/>
    <mergeCell ref="E24:F24"/>
    <mergeCell ref="G21:J25"/>
    <mergeCell ref="A13:A20"/>
    <mergeCell ref="C13:F13"/>
    <mergeCell ref="G13:J20"/>
    <mergeCell ref="C14:F14"/>
    <mergeCell ref="C15:F15"/>
    <mergeCell ref="C16:F16"/>
    <mergeCell ref="C17:F17"/>
    <mergeCell ref="C18:F18"/>
    <mergeCell ref="B25:D25"/>
    <mergeCell ref="E25:F25"/>
    <mergeCell ref="C19:F19"/>
    <mergeCell ref="C20:F20"/>
    <mergeCell ref="A21:A25"/>
    <mergeCell ref="B21:D21"/>
    <mergeCell ref="E21:F21"/>
    <mergeCell ref="A1:F2"/>
    <mergeCell ref="G1:J1"/>
    <mergeCell ref="A3:A12"/>
    <mergeCell ref="B3:F7"/>
    <mergeCell ref="B8:F8"/>
    <mergeCell ref="B9:F10"/>
    <mergeCell ref="B11:F11"/>
    <mergeCell ref="B12:F12"/>
    <mergeCell ref="G12:J12"/>
  </mergeCells>
  <phoneticPr fontId="1"/>
  <pageMargins left="0.70866141732283461" right="0.70866141732283461" top="0.94488188976377951" bottom="0" header="0.31496062992125984" footer="0.31496062992125984"/>
  <pageSetup paperSize="8" scale="88"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例（Aさんの場合）</vt:lpstr>
      <vt:lpstr>例（Bさんの場合） </vt:lpstr>
      <vt:lpstr>入力用</vt:lpstr>
      <vt:lpstr>入力用!Print_Area</vt:lpstr>
      <vt:lpstr>'例（Aさんの場合）'!Print_Area</vt:lpstr>
      <vt:lpstr>'例（Bさんの場合） '!Print_Area</vt:lpstr>
      <vt:lpstr>入力用!Print_Titles</vt:lpstr>
      <vt:lpstr>'例（Aさんの場合）'!Print_Titles</vt:lpstr>
      <vt:lpstr>'例（Bさんの場合）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学校教育07</cp:lastModifiedBy>
  <cp:lastPrinted>2024-03-13T07:41:35Z</cp:lastPrinted>
  <dcterms:modified xsi:type="dcterms:W3CDTF">2024-03-13T07:41:39Z</dcterms:modified>
</cp:coreProperties>
</file>